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URAJ\2023\REBALANSI U 2023\II. NAŠ REBALANS\"/>
    </mc:Choice>
  </mc:AlternateContent>
  <xr:revisionPtr revIDLastSave="0" documentId="13_ncr:1_{8E6DDB57-8630-4A2D-866A-BA7D2BC98EA3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POSEBNI DIO" sheetId="1" r:id="rId1"/>
    <sheet name="SAŽETAK" sheetId="3" r:id="rId2"/>
    <sheet name="PRENESENI VIŠAK-MANJAK" sheetId="4" r:id="rId3"/>
    <sheet name="RAČUN PRIHODA I RASHODA" sheetId="2" r:id="rId4"/>
    <sheet name="RASHODI - FUNKCIJSKA KLASIFIK." sheetId="5" r:id="rId5"/>
  </sheets>
  <calcPr calcId="179021"/>
</workbook>
</file>

<file path=xl/calcChain.xml><?xml version="1.0" encoding="utf-8"?>
<calcChain xmlns="http://schemas.openxmlformats.org/spreadsheetml/2006/main">
  <c r="G29" i="2" l="1"/>
  <c r="F58" i="2"/>
  <c r="G58" i="2"/>
  <c r="E58" i="2"/>
  <c r="E53" i="2"/>
  <c r="F19" i="2"/>
  <c r="F16" i="2"/>
  <c r="G16" i="2"/>
  <c r="F9" i="2"/>
  <c r="F13" i="2"/>
  <c r="G13" i="2"/>
  <c r="G9" i="2"/>
  <c r="C10" i="5" l="1"/>
  <c r="C9" i="5"/>
  <c r="D8" i="5"/>
  <c r="D6" i="5" s="1"/>
  <c r="B8" i="5"/>
  <c r="B6" i="5" s="1"/>
  <c r="E13" i="4"/>
  <c r="G8" i="4"/>
  <c r="F8" i="4"/>
  <c r="F13" i="4" s="1"/>
  <c r="E8" i="4"/>
  <c r="F6" i="4"/>
  <c r="G6" i="4" s="1"/>
  <c r="G13" i="4" s="1"/>
  <c r="G42" i="3"/>
  <c r="F42" i="3"/>
  <c r="H34" i="3"/>
  <c r="G34" i="3"/>
  <c r="F34" i="3"/>
  <c r="H25" i="3"/>
  <c r="G25" i="3"/>
  <c r="F25" i="3"/>
  <c r="G16" i="3"/>
  <c r="G15" i="3"/>
  <c r="H14" i="3"/>
  <c r="H41" i="3" s="1"/>
  <c r="F14" i="3"/>
  <c r="G12" i="3"/>
  <c r="G11" i="3" s="1"/>
  <c r="H11" i="3"/>
  <c r="F11" i="3"/>
  <c r="F66" i="2"/>
  <c r="F65" i="2"/>
  <c r="F64" i="2"/>
  <c r="F63" i="2"/>
  <c r="F62" i="2"/>
  <c r="G61" i="2"/>
  <c r="G60" i="2" s="1"/>
  <c r="E61" i="2"/>
  <c r="E60" i="2"/>
  <c r="F56" i="2"/>
  <c r="G53" i="2"/>
  <c r="F53" i="2" s="1"/>
  <c r="E51" i="2"/>
  <c r="F49" i="2"/>
  <c r="F48" i="2" s="1"/>
  <c r="G48" i="2"/>
  <c r="E48" i="2"/>
  <c r="F46" i="2"/>
  <c r="F44" i="2"/>
  <c r="F43" i="2"/>
  <c r="F42" i="2"/>
  <c r="F41" i="2"/>
  <c r="F39" i="2"/>
  <c r="G38" i="2"/>
  <c r="E38" i="2"/>
  <c r="F34" i="2"/>
  <c r="F31" i="2"/>
  <c r="G30" i="2"/>
  <c r="E30" i="2"/>
  <c r="G24" i="2"/>
  <c r="F24" i="2"/>
  <c r="F8" i="2" s="1"/>
  <c r="E24" i="2"/>
  <c r="G19" i="2"/>
  <c r="G8" i="2" s="1"/>
  <c r="E19" i="2"/>
  <c r="E16" i="2"/>
  <c r="E13" i="2"/>
  <c r="E11" i="2"/>
  <c r="E9" i="2"/>
  <c r="C8" i="5" l="1"/>
  <c r="C6" i="5" s="1"/>
  <c r="H17" i="3"/>
  <c r="H42" i="3"/>
  <c r="G14" i="3"/>
  <c r="F17" i="3"/>
  <c r="G17" i="3"/>
  <c r="F60" i="2"/>
  <c r="F38" i="2"/>
  <c r="F61" i="2"/>
  <c r="E29" i="2"/>
  <c r="E8" i="2"/>
  <c r="F30" i="2"/>
  <c r="F29" i="2" l="1"/>
</calcChain>
</file>

<file path=xl/sharedStrings.xml><?xml version="1.0" encoding="utf-8"?>
<sst xmlns="http://schemas.openxmlformats.org/spreadsheetml/2006/main" count="512" uniqueCount="171">
  <si>
    <t/>
  </si>
  <si>
    <t>POSEBNI DIO</t>
  </si>
  <si>
    <t>BROJ KONTA</t>
  </si>
  <si>
    <t>VRSTA RASHODA / IZDATAKA</t>
  </si>
  <si>
    <t>PLANIRANO</t>
  </si>
  <si>
    <t>PROMJENA IZNOS</t>
  </si>
  <si>
    <t>PROMJENA (%)</t>
  </si>
  <si>
    <t>NOVI IZNOS</t>
  </si>
  <si>
    <t>SVEUKUPNO RASHODI / IZDACI</t>
  </si>
  <si>
    <t>Korisnik  006</t>
  </si>
  <si>
    <t>OSNOVNA ŠKOLA MILANA LANGA BREGANA</t>
  </si>
  <si>
    <t>Razdjel 004</t>
  </si>
  <si>
    <t>UPRAVNI ODJEL ZA DRUŠTVENE DJELATNOSTI</t>
  </si>
  <si>
    <t>Glava 00430</t>
  </si>
  <si>
    <t>OSNOVNE ŠKOLE</t>
  </si>
  <si>
    <t>Proračunski korisnik 14283</t>
  </si>
  <si>
    <t>Osnovna škola Milana Langa, Bregana</t>
  </si>
  <si>
    <t>Program 4070</t>
  </si>
  <si>
    <t>DECENTRALIZIRANE FUNKCIJE</t>
  </si>
  <si>
    <t>Aktivnost A407001</t>
  </si>
  <si>
    <t>Materijalni rashodi</t>
  </si>
  <si>
    <t>Izvor  1.1.</t>
  </si>
  <si>
    <t>GRAD SAMOBOR-  Opći prihodi i  primici</t>
  </si>
  <si>
    <t>3</t>
  </si>
  <si>
    <t>Rashodi poslovanja</t>
  </si>
  <si>
    <t>32</t>
  </si>
  <si>
    <t>37</t>
  </si>
  <si>
    <t>Naknade građanima i kućanstvima na temelju osiguranja i druge naknade</t>
  </si>
  <si>
    <t>Izvor  2.9.</t>
  </si>
  <si>
    <t>OSNOVNE ŠKOLE - VLASTITI PRIHODI</t>
  </si>
  <si>
    <t>Izvor  3.1.</t>
  </si>
  <si>
    <t>GRAD SAMOBOR-POSEBNE NAMJENE</t>
  </si>
  <si>
    <t>34</t>
  </si>
  <si>
    <t>Financijski rashodi</t>
  </si>
  <si>
    <t>Izvor  3.9.</t>
  </si>
  <si>
    <t>OSNOVNE ŠKOLE - POSEBNE NAMJENE</t>
  </si>
  <si>
    <t>Izvor  4.9.</t>
  </si>
  <si>
    <t>OSNOVNE ŠKOLE - PRIHODI OD POMOĆI</t>
  </si>
  <si>
    <t>38</t>
  </si>
  <si>
    <t>Ostali rashodi</t>
  </si>
  <si>
    <t>Aktivnost A407014</t>
  </si>
  <si>
    <t>Rashodi za zaposlene - OŠ Milana Langa</t>
  </si>
  <si>
    <t>31</t>
  </si>
  <si>
    <t>Rashodi za zaposlene</t>
  </si>
  <si>
    <t>Kapitalni projekt K407001</t>
  </si>
  <si>
    <t>Ulaganja na materijalnoj imovini</t>
  </si>
  <si>
    <t>4</t>
  </si>
  <si>
    <t>Rashodi za nabavu nefinancijske imovine</t>
  </si>
  <si>
    <t>42</t>
  </si>
  <si>
    <t>Rashodi za nabavu proizvedene dugotrajne imovine</t>
  </si>
  <si>
    <t>Izvor  5.8.</t>
  </si>
  <si>
    <t>OSNOVNE ŠKOLE - PRIHODI OD DONACIJA</t>
  </si>
  <si>
    <t>Program 4071</t>
  </si>
  <si>
    <t>DODATNE POTREBE U OSNOVNOM ŠKOLSTVU</t>
  </si>
  <si>
    <t>Aktivnost A407101</t>
  </si>
  <si>
    <t>Izborna nastava i ostale izvannastavne aktivnosti</t>
  </si>
  <si>
    <t>36</t>
  </si>
  <si>
    <t>Pomoći dane u inozemstvo i unutar općeg proračuna</t>
  </si>
  <si>
    <t>Aktivnost A407103</t>
  </si>
  <si>
    <t>Produženi boravak i školska prehrana</t>
  </si>
  <si>
    <t>Aktivnost A407104</t>
  </si>
  <si>
    <t>Ostali programi u osnovnom obrazovanju</t>
  </si>
  <si>
    <t>Izvor  6.5.</t>
  </si>
  <si>
    <t>OSNOVNE ŠKOLE-PR. OD PROD. ILI ZAMJ.NEF.IM. I NAK.S NAS.OS</t>
  </si>
  <si>
    <t>Tekući projekt T407105</t>
  </si>
  <si>
    <t>Zaklada "Hrvatska za djecu"- školska kuhinja</t>
  </si>
  <si>
    <t>Izvor  5.1.</t>
  </si>
  <si>
    <t>GRAD SAMOBOR-PRIHODI OD DONACIJA</t>
  </si>
  <si>
    <t>Tekući projekt T407106</t>
  </si>
  <si>
    <t>Školska shema</t>
  </si>
  <si>
    <t>Izvor  4.1.</t>
  </si>
  <si>
    <t>GRAD SAMOBOR- POMOĆI</t>
  </si>
  <si>
    <t>Tekući projekt T407116</t>
  </si>
  <si>
    <t>Pomoćnici u nastavi financirani iz Proračuna Grada</t>
  </si>
  <si>
    <t>Tekući projekt T407121</t>
  </si>
  <si>
    <t>Pripravništvo - HZZ</t>
  </si>
  <si>
    <t>Tekući projekt T407141</t>
  </si>
  <si>
    <t>Vjetar u leđa - faza V - OŠ M. Langa</t>
  </si>
  <si>
    <t>Tekući projekt T407147</t>
  </si>
  <si>
    <t>Vjetar u leđa - faza VI (SF.2.4.06.01) - OŠ M. Langa</t>
  </si>
  <si>
    <t>ČLANAK 2.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</si>
  <si>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</si>
  <si>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</si>
  <si>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</si>
  <si>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</si>
  <si>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</si>
  <si>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</si>
  <si>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Plan za 2023.</t>
  </si>
  <si>
    <t>Povećanje/smanjenje</t>
  </si>
  <si>
    <t>Novi plan 2023.</t>
  </si>
  <si>
    <t>Prihodi poslovanja</t>
  </si>
  <si>
    <t>Pomoći iz inozemstva i od subjekata unutar općeg proračuna</t>
  </si>
  <si>
    <t>4.9</t>
  </si>
  <si>
    <t>Osnovne škole - prihodi od pomoći</t>
  </si>
  <si>
    <t>Prihodi od imovine</t>
  </si>
  <si>
    <t>2.9</t>
  </si>
  <si>
    <t>Osnovne škole - vlastiti prihodi</t>
  </si>
  <si>
    <t>Prihodi od upravnih i administrativnih pristojbi, pristojbi po posebnim propisima i naknada</t>
  </si>
  <si>
    <t>3.9</t>
  </si>
  <si>
    <t>Osnovne škole - posebne namjene</t>
  </si>
  <si>
    <t>6.5</t>
  </si>
  <si>
    <t>Osnovne škole - prihodi od nefinancijske imovine</t>
  </si>
  <si>
    <t>Prihodi od prodaje proizvoda i robe te pruženih usluga, prihodi od donacija te povrati po protestiranim jamstvima</t>
  </si>
  <si>
    <t>5.8</t>
  </si>
  <si>
    <t>Osnovne škole - prihodi od donacija</t>
  </si>
  <si>
    <t>Prihodi iz nadležnog proračuna i od HZZO-a temeljem ugovornih obveza</t>
  </si>
  <si>
    <t>1.1</t>
  </si>
  <si>
    <t>Grad Samobor - opći prihodi i primici</t>
  </si>
  <si>
    <t>3.1</t>
  </si>
  <si>
    <t>Grad Samobor - posebne namjene</t>
  </si>
  <si>
    <t>4.1</t>
  </si>
  <si>
    <t>Grad Samobor - pomoći</t>
  </si>
  <si>
    <t>5.1</t>
  </si>
  <si>
    <t>Grad Samobor - prihodi od donacija</t>
  </si>
  <si>
    <t>Prihodi od prodaje nefinancijske imovine</t>
  </si>
  <si>
    <t>Prihodi od prodaje proizvedene dugotrajne imovine</t>
  </si>
  <si>
    <t>RASHODI POSLOVANJA</t>
  </si>
  <si>
    <t>Naziv rashoda</t>
  </si>
  <si>
    <t>1.1.</t>
  </si>
  <si>
    <t>2.9.</t>
  </si>
  <si>
    <t>3.9.</t>
  </si>
  <si>
    <t>4.1.</t>
  </si>
  <si>
    <t>4.9.</t>
  </si>
  <si>
    <t>5.8.</t>
  </si>
  <si>
    <t>3.1.</t>
  </si>
  <si>
    <t>5.1.</t>
  </si>
  <si>
    <t>6.5.</t>
  </si>
  <si>
    <t>Prihodi od pomoći</t>
  </si>
  <si>
    <t>PRIJEDLOG I. IZMJENA I DOPUNA FINANCIJSKOG PLANA OSNOVNE ŠKOLE MILANA LANGA ZA 2023. GODINU</t>
  </si>
  <si>
    <t>ČLANAK 1.</t>
  </si>
  <si>
    <t>I. OPĆI DIO</t>
  </si>
  <si>
    <t>A) SAŽETAK RAČUNA PRIHODA I RASHODA</t>
  </si>
  <si>
    <t>EUR</t>
  </si>
  <si>
    <t>Brojčana oznaka i naziv</t>
  </si>
  <si>
    <t>Plan 
za 2023.</t>
  </si>
  <si>
    <t>POVEĆANJE/SMANJENJE</t>
  </si>
  <si>
    <t>NOVI PLAN 2023</t>
  </si>
  <si>
    <t>PRIHODI UKUPNO</t>
  </si>
  <si>
    <t>RASHODI UKUPNO</t>
  </si>
  <si>
    <t>RAZLIKA - VIŠAK / MANJAK</t>
  </si>
  <si>
    <t>B) SAŽETAK RAČUNA FINANCIRANJA</t>
  </si>
  <si>
    <t>PLAN 2023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</si>
  <si>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</si>
  <si>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</si>
  <si>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</si>
  <si>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</si>
  <si>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POVEĆANJE /SMANJENJE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</si>
  <si>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</si>
  <si>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</si>
  <si>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</si>
  <si>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</si>
  <si>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</si>
  <si>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Naziv</t>
  </si>
  <si>
    <t>PRIHODI, PRIMICI I VIŠAK</t>
  </si>
  <si>
    <t>RASHODI, IZDACI I MANJAK</t>
  </si>
  <si>
    <t>RAZLIKA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</si>
  <si>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</si>
  <si>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ČLANAK 4.</t>
  </si>
  <si>
    <t xml:space="preserve">C) PRENESENI VIŠAK/MANJAK PRIHODA NAD RASHODIMA </t>
  </si>
  <si>
    <t>Ukupan donos viška/manjka iz prethodnih godina</t>
  </si>
  <si>
    <t>Rezultat poslovanja</t>
  </si>
  <si>
    <t>RAZLIKA VIŠAK/MANJAK IZ PRETHODNE(IH) GODINE KOJI ĆE SE RASPOREDITI/POKRITI</t>
  </si>
  <si>
    <t>ČLANAK 3.</t>
  </si>
  <si>
    <t>RASHODI PREMA FUNKCIJSKOJ KLASIFIKACIJI</t>
  </si>
  <si>
    <t>BROJČANA OZNAKA I NAZIV</t>
  </si>
  <si>
    <t>UKUPNI RASHODI</t>
  </si>
  <si>
    <t>09 OBRAZOVANJE</t>
  </si>
  <si>
    <t>0912 Osnovno obrazovanje</t>
  </si>
  <si>
    <t>096  Dodatne potrebe u osnovnom školstvu</t>
  </si>
  <si>
    <t>Proračun za 2023. g.- II. Rebalans</t>
  </si>
  <si>
    <t>4.662,00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</si>
</sst>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5" formatCode="[$-1041A]h:mm"/>
    <numFmt numFmtId="166" formatCode="[$-1041A]#,##0.00;\-\ #,##0.00"/>
  </numFmts>
  <fonts count="40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1" fillId="10" borderId="0"/>
    <xf numFmtId="0" fontId="11" fillId="10" borderId="0"/>
    <xf numFmtId="0" fontId="11" fillId="10" borderId="0"/>
    <xf numFmtId="0" fontId="32" fillId="10" borderId="0"/>
    <xf numFmtId="0" fontId="11" fillId="10" borderId="0"/>
  </cellStyleXfs>
  <cellXfs count="17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horizontal="left" vertical="center" wrapText="1" readingOrder="1"/>
    </xf>
    <xf numFmtId="166" fontId="6" fillId="3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horizontal="left"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0" fontId="5" fillId="5" borderId="0" xfId="1" applyNumberFormat="1" applyFont="1" applyFill="1" applyBorder="1" applyAlignment="1">
      <alignment horizontal="left"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horizontal="left"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6" fillId="7" borderId="0" xfId="1" applyNumberFormat="1" applyFont="1" applyFill="1" applyBorder="1" applyAlignment="1">
      <alignment horizontal="left" vertical="center" wrapText="1" readingOrder="1"/>
    </xf>
    <xf numFmtId="166" fontId="6" fillId="7" borderId="0" xfId="1" applyNumberFormat="1" applyFont="1" applyFill="1" applyBorder="1" applyAlignment="1">
      <alignment horizontal="right" vertical="center" wrapText="1" readingOrder="1"/>
    </xf>
    <xf numFmtId="0" fontId="6" fillId="8" borderId="0" xfId="1" applyNumberFormat="1" applyFont="1" applyFill="1" applyBorder="1" applyAlignment="1">
      <alignment horizontal="left" vertical="center" wrapText="1" readingOrder="1"/>
    </xf>
    <xf numFmtId="166" fontId="6" fillId="8" borderId="0" xfId="1" applyNumberFormat="1" applyFont="1" applyFill="1" applyBorder="1" applyAlignment="1">
      <alignment horizontal="right" vertical="center" wrapText="1" readingOrder="1"/>
    </xf>
    <xf numFmtId="0" fontId="6" fillId="9" borderId="0" xfId="1" applyNumberFormat="1" applyFont="1" applyFill="1" applyBorder="1" applyAlignment="1">
      <alignment horizontal="left" vertical="center" wrapText="1" readingOrder="1"/>
    </xf>
    <xf numFmtId="166" fontId="6" fillId="9" borderId="0" xfId="1" applyNumberFormat="1" applyFont="1" applyFill="1" applyBorder="1" applyAlignment="1">
      <alignment horizontal="right" vertical="center" wrapText="1" readingOrder="1"/>
    </xf>
    <xf numFmtId="0" fontId="6" fillId="10" borderId="0" xfId="1" applyNumberFormat="1" applyFont="1" applyFill="1" applyBorder="1" applyAlignment="1">
      <alignment horizontal="left" vertical="center" wrapText="1" readingOrder="1"/>
    </xf>
    <xf numFmtId="166" fontId="6" fillId="10" borderId="0" xfId="1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wrapText="1"/>
    </xf>
    <xf numFmtId="0" fontId="1" fillId="10" borderId="0" xfId="0" applyFont="1" applyFill="1" applyBorder="1"/>
    <xf numFmtId="0" fontId="16" fillId="12" borderId="2" xfId="0" applyFont="1" applyFill="1" applyBorder="1" applyAlignment="1">
      <alignment horizontal="left" vertical="center" wrapText="1"/>
    </xf>
    <xf numFmtId="4" fontId="14" fillId="12" borderId="3" xfId="0" applyNumberFormat="1" applyFont="1" applyFill="1" applyBorder="1" applyAlignment="1">
      <alignment horizontal="right"/>
    </xf>
    <xf numFmtId="4" fontId="15" fillId="10" borderId="2" xfId="0" applyNumberFormat="1" applyFont="1" applyFill="1" applyBorder="1"/>
    <xf numFmtId="0" fontId="17" fillId="12" borderId="2" xfId="0" applyFont="1" applyFill="1" applyBorder="1" applyAlignment="1">
      <alignment horizontal="left" vertical="center" wrapText="1"/>
    </xf>
    <xf numFmtId="0" fontId="18" fillId="12" borderId="2" xfId="0" applyFont="1" applyFill="1" applyBorder="1" applyAlignment="1">
      <alignment horizontal="left" vertical="center" wrapText="1"/>
    </xf>
    <xf numFmtId="4" fontId="14" fillId="12" borderId="2" xfId="0" applyNumberFormat="1" applyFont="1" applyFill="1" applyBorder="1" applyAlignment="1">
      <alignment horizontal="right"/>
    </xf>
    <xf numFmtId="49" fontId="17" fillId="12" borderId="2" xfId="0" applyNumberFormat="1" applyFont="1" applyFill="1" applyBorder="1" applyAlignment="1">
      <alignment horizontal="left" vertical="center" wrapText="1"/>
    </xf>
    <xf numFmtId="4" fontId="11" fillId="12" borderId="2" xfId="0" applyNumberFormat="1" applyFont="1" applyFill="1" applyBorder="1" applyAlignment="1">
      <alignment horizontal="right"/>
    </xf>
    <xf numFmtId="4" fontId="19" fillId="10" borderId="2" xfId="0" applyNumberFormat="1" applyFont="1" applyFill="1" applyBorder="1"/>
    <xf numFmtId="4" fontId="1" fillId="10" borderId="2" xfId="0" applyNumberFormat="1" applyFont="1" applyFill="1" applyBorder="1"/>
    <xf numFmtId="0" fontId="17" fillId="12" borderId="2" xfId="0" quotePrefix="1" applyFont="1" applyFill="1" applyBorder="1" applyAlignment="1">
      <alignment horizontal="left" vertical="center"/>
    </xf>
    <xf numFmtId="0" fontId="18" fillId="12" borderId="2" xfId="0" quotePrefix="1" applyFont="1" applyFill="1" applyBorder="1" applyAlignment="1">
      <alignment horizontal="left" vertical="center"/>
    </xf>
    <xf numFmtId="2" fontId="15" fillId="10" borderId="2" xfId="0" applyNumberFormat="1" applyFont="1" applyFill="1" applyBorder="1"/>
    <xf numFmtId="49" fontId="18" fillId="12" borderId="2" xfId="0" applyNumberFormat="1" applyFont="1" applyFill="1" applyBorder="1" applyAlignment="1">
      <alignment horizontal="left" vertical="center"/>
    </xf>
    <xf numFmtId="0" fontId="18" fillId="10" borderId="2" xfId="2" applyFont="1" applyFill="1" applyBorder="1" applyAlignment="1">
      <alignment horizontal="left" vertical="center" wrapText="1"/>
    </xf>
    <xf numFmtId="2" fontId="1" fillId="10" borderId="2" xfId="0" applyNumberFormat="1" applyFont="1" applyFill="1" applyBorder="1"/>
    <xf numFmtId="0" fontId="16" fillId="12" borderId="2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vertical="center" wrapText="1"/>
    </xf>
    <xf numFmtId="0" fontId="17" fillId="12" borderId="2" xfId="0" applyFont="1" applyFill="1" applyBorder="1" applyAlignment="1">
      <alignment vertical="center" wrapText="1"/>
    </xf>
    <xf numFmtId="0" fontId="22" fillId="12" borderId="2" xfId="0" applyFont="1" applyFill="1" applyBorder="1" applyAlignment="1">
      <alignment horizontal="left" vertical="center" wrapText="1"/>
    </xf>
    <xf numFmtId="0" fontId="16" fillId="12" borderId="2" xfId="0" quotePrefix="1" applyFont="1" applyFill="1" applyBorder="1" applyAlignment="1">
      <alignment horizontal="left" vertical="center"/>
    </xf>
    <xf numFmtId="0" fontId="22" fillId="12" borderId="2" xfId="0" quotePrefix="1" applyFont="1" applyFill="1" applyBorder="1" applyAlignment="1">
      <alignment horizontal="left" vertical="center"/>
    </xf>
    <xf numFmtId="0" fontId="16" fillId="10" borderId="2" xfId="3" applyFont="1" applyFill="1" applyBorder="1" applyAlignment="1">
      <alignment horizontal="left" vertical="center" wrapText="1"/>
    </xf>
    <xf numFmtId="4" fontId="19" fillId="10" borderId="2" xfId="0" applyNumberFormat="1" applyFont="1" applyFill="1" applyBorder="1" applyAlignment="1">
      <alignment horizontal="right"/>
    </xf>
    <xf numFmtId="49" fontId="18" fillId="12" borderId="2" xfId="0" quotePrefix="1" applyNumberFormat="1" applyFont="1" applyFill="1" applyBorder="1" applyAlignment="1">
      <alignment horizontal="left" vertical="center"/>
    </xf>
    <xf numFmtId="0" fontId="14" fillId="10" borderId="2" xfId="4" applyFont="1" applyFill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15" fillId="10" borderId="0" xfId="0" applyFont="1" applyFill="1" applyBorder="1" applyAlignment="1">
      <alignment horizontal="right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9" fillId="12" borderId="8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3" fontId="12" fillId="13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33" fillId="10" borderId="12" xfId="5" applyFont="1" applyBorder="1"/>
    <xf numFmtId="0" fontId="31" fillId="0" borderId="11" xfId="0" applyFont="1" applyBorder="1" applyAlignment="1">
      <alignment vertical="center" wrapText="1"/>
    </xf>
    <xf numFmtId="0" fontId="31" fillId="0" borderId="3" xfId="0" applyFont="1" applyBorder="1" applyAlignment="1">
      <alignment vertical="center"/>
    </xf>
    <xf numFmtId="3" fontId="24" fillId="0" borderId="2" xfId="0" applyNumberFormat="1" applyFont="1" applyBorder="1" applyAlignment="1">
      <alignment horizontal="right"/>
    </xf>
    <xf numFmtId="0" fontId="31" fillId="0" borderId="11" xfId="0" applyFont="1" applyBorder="1" applyAlignment="1">
      <alignment vertical="center"/>
    </xf>
    <xf numFmtId="0" fontId="30" fillId="13" borderId="8" xfId="0" applyFont="1" applyFill="1" applyBorder="1" applyAlignment="1">
      <alignment horizontal="left" vertical="center"/>
    </xf>
    <xf numFmtId="0" fontId="31" fillId="13" borderId="11" xfId="0" applyFont="1" applyFill="1" applyBorder="1" applyAlignment="1">
      <alignment vertical="center"/>
    </xf>
    <xf numFmtId="0" fontId="31" fillId="13" borderId="3" xfId="0" applyFont="1" applyFill="1" applyBorder="1" applyAlignment="1">
      <alignment vertical="center"/>
    </xf>
    <xf numFmtId="0" fontId="31" fillId="0" borderId="3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/>
    <xf numFmtId="0" fontId="33" fillId="10" borderId="13" xfId="5" applyFont="1" applyBorder="1"/>
    <xf numFmtId="0" fontId="23" fillId="0" borderId="0" xfId="0" quotePrefix="1" applyFont="1" applyAlignment="1">
      <alignment horizontal="center" vertical="center" wrapText="1"/>
    </xf>
    <xf numFmtId="3" fontId="12" fillId="11" borderId="2" xfId="0" quotePrefix="1" applyNumberFormat="1" applyFont="1" applyFill="1" applyBorder="1" applyAlignment="1">
      <alignment horizontal="right"/>
    </xf>
    <xf numFmtId="0" fontId="13" fillId="14" borderId="2" xfId="0" applyFont="1" applyFill="1" applyBorder="1" applyAlignment="1">
      <alignment horizontal="left"/>
    </xf>
    <xf numFmtId="0" fontId="24" fillId="14" borderId="8" xfId="0" applyFont="1" applyFill="1" applyBorder="1" applyAlignment="1">
      <alignment horizontal="left" vertical="center"/>
    </xf>
    <xf numFmtId="0" fontId="23" fillId="14" borderId="11" xfId="0" applyFont="1" applyFill="1" applyBorder="1" applyAlignment="1">
      <alignment horizontal="left" vertical="center"/>
    </xf>
    <xf numFmtId="3" fontId="24" fillId="14" borderId="2" xfId="0" quotePrefix="1" applyNumberFormat="1" applyFont="1" applyFill="1" applyBorder="1" applyAlignment="1">
      <alignment horizontal="right"/>
    </xf>
    <xf numFmtId="3" fontId="24" fillId="14" borderId="2" xfId="0" applyNumberFormat="1" applyFont="1" applyFill="1" applyBorder="1" applyAlignment="1">
      <alignment horizontal="right"/>
    </xf>
    <xf numFmtId="0" fontId="13" fillId="0" borderId="11" xfId="0" applyFont="1" applyBorder="1"/>
    <xf numFmtId="0" fontId="12" fillId="14" borderId="11" xfId="0" applyFont="1" applyFill="1" applyBorder="1" applyAlignment="1">
      <alignment horizontal="left" vertical="center"/>
    </xf>
    <xf numFmtId="3" fontId="30" fillId="0" borderId="2" xfId="0" applyNumberFormat="1" applyFont="1" applyBorder="1" applyAlignment="1">
      <alignment horizontal="right"/>
    </xf>
    <xf numFmtId="0" fontId="36" fillId="0" borderId="0" xfId="0" applyFont="1"/>
    <xf numFmtId="0" fontId="37" fillId="0" borderId="0" xfId="0" applyFont="1" applyAlignment="1">
      <alignment horizontal="right"/>
    </xf>
    <xf numFmtId="0" fontId="0" fillId="0" borderId="0" xfId="0"/>
    <xf numFmtId="0" fontId="38" fillId="0" borderId="0" xfId="0" applyFont="1" applyAlignment="1">
      <alignment horizontal="right"/>
    </xf>
    <xf numFmtId="0" fontId="14" fillId="10" borderId="2" xfId="6" applyFont="1" applyFill="1" applyBorder="1" applyAlignment="1">
      <alignment horizontal="left" vertical="center" wrapText="1"/>
    </xf>
    <xf numFmtId="0" fontId="28" fillId="10" borderId="2" xfId="6" applyFont="1" applyFill="1" applyBorder="1" applyAlignment="1">
      <alignment horizontal="left" vertical="center" wrapText="1"/>
    </xf>
    <xf numFmtId="4" fontId="39" fillId="12" borderId="2" xfId="0" applyNumberFormat="1" applyFont="1" applyFill="1" applyBorder="1" applyAlignment="1">
      <alignment horizontal="right"/>
    </xf>
    <xf numFmtId="0" fontId="22" fillId="12" borderId="2" xfId="0" applyFont="1" applyFill="1" applyBorder="1" applyAlignment="1">
      <alignment horizontal="left" vertical="center"/>
    </xf>
    <xf numFmtId="4" fontId="39" fillId="12" borderId="14" xfId="0" applyNumberFormat="1" applyFont="1" applyFill="1" applyBorder="1" applyAlignment="1">
      <alignment horizontal="right"/>
    </xf>
    <xf numFmtId="4" fontId="8" fillId="15" borderId="14" xfId="0" applyNumberFormat="1" applyFont="1" applyFill="1" applyBorder="1" applyAlignment="1">
      <alignment wrapText="1"/>
    </xf>
    <xf numFmtId="0" fontId="8" fillId="15" borderId="15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4" fillId="12" borderId="3" xfId="0" applyNumberFormat="1" applyFont="1" applyFill="1" applyBorder="1" applyAlignment="1">
      <alignment horizontal="right" wrapText="1"/>
    </xf>
    <xf numFmtId="0" fontId="17" fillId="12" borderId="2" xfId="0" quotePrefix="1" applyFont="1" applyFill="1" applyBorder="1" applyAlignment="1">
      <alignment horizontal="left" vertical="center" wrapText="1"/>
    </xf>
    <xf numFmtId="3" fontId="11" fillId="12" borderId="3" xfId="0" applyNumberFormat="1" applyFont="1" applyFill="1" applyBorder="1" applyAlignment="1">
      <alignment horizontal="right" wrapText="1"/>
    </xf>
    <xf numFmtId="49" fontId="18" fillId="12" borderId="2" xfId="0" applyNumberFormat="1" applyFont="1" applyFill="1" applyBorder="1" applyAlignment="1">
      <alignment horizontal="left" vertical="center" wrapText="1"/>
    </xf>
    <xf numFmtId="3" fontId="39" fillId="12" borderId="3" xfId="0" applyNumberFormat="1" applyFont="1" applyFill="1" applyBorder="1" applyAlignment="1">
      <alignment horizontal="right" wrapText="1"/>
    </xf>
    <xf numFmtId="3" fontId="11" fillId="12" borderId="2" xfId="0" applyNumberFormat="1" applyFont="1" applyFill="1" applyBorder="1" applyAlignment="1">
      <alignment horizontal="right" wrapText="1"/>
    </xf>
    <xf numFmtId="49" fontId="1" fillId="10" borderId="2" xfId="0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2" fillId="0" borderId="0" xfId="1" applyNumberFormat="1" applyFont="1" applyFill="1" applyBorder="1" applyAlignment="1">
      <alignment horizontal="left" vertical="top" wrapText="1" readingOrder="1"/>
    </xf>
    <xf numFmtId="165" fontId="2" fillId="0" borderId="0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vertical="center" wrapText="1" readingOrder="1"/>
    </xf>
    <xf numFmtId="166" fontId="5" fillId="2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5" borderId="0" xfId="1" applyNumberFormat="1" applyFont="1" applyFill="1" applyBorder="1" applyAlignment="1">
      <alignment vertical="center" wrapText="1" readingOrder="1"/>
    </xf>
    <xf numFmtId="166" fontId="5" fillId="5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6" fontId="5" fillId="6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vertical="center" wrapText="1" readingOrder="1"/>
    </xf>
    <xf numFmtId="166" fontId="6" fillId="3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vertical="center" wrapText="1" readingOrder="1"/>
    </xf>
    <xf numFmtId="166" fontId="5" fillId="4" borderId="0" xfId="1" applyNumberFormat="1" applyFont="1" applyFill="1" applyBorder="1" applyAlignment="1">
      <alignment horizontal="right" vertical="center" wrapText="1" readingOrder="1"/>
    </xf>
    <xf numFmtId="0" fontId="6" fillId="9" borderId="0" xfId="1" applyNumberFormat="1" applyFont="1" applyFill="1" applyBorder="1" applyAlignment="1">
      <alignment vertical="center" wrapText="1" readingOrder="1"/>
    </xf>
    <xf numFmtId="166" fontId="6" fillId="9" borderId="0" xfId="1" applyNumberFormat="1" applyFont="1" applyFill="1" applyBorder="1" applyAlignment="1">
      <alignment horizontal="right" vertical="center" wrapText="1" readingOrder="1"/>
    </xf>
    <xf numFmtId="0" fontId="6" fillId="10" borderId="0" xfId="1" applyNumberFormat="1" applyFont="1" applyFill="1" applyBorder="1" applyAlignment="1">
      <alignment vertical="center" wrapText="1" readingOrder="1"/>
    </xf>
    <xf numFmtId="166" fontId="6" fillId="10" borderId="0" xfId="1" applyNumberFormat="1" applyFont="1" applyFill="1" applyBorder="1" applyAlignment="1">
      <alignment horizontal="right" vertical="center" wrapText="1" readingOrder="1"/>
    </xf>
    <xf numFmtId="0" fontId="6" fillId="7" borderId="0" xfId="1" applyNumberFormat="1" applyFont="1" applyFill="1" applyBorder="1" applyAlignment="1">
      <alignment vertical="center" wrapText="1" readingOrder="1"/>
    </xf>
    <xf numFmtId="166" fontId="6" fillId="7" borderId="0" xfId="1" applyNumberFormat="1" applyFont="1" applyFill="1" applyBorder="1" applyAlignment="1">
      <alignment horizontal="right" vertical="center" wrapText="1" readingOrder="1"/>
    </xf>
    <xf numFmtId="0" fontId="6" fillId="8" borderId="0" xfId="1" applyNumberFormat="1" applyFont="1" applyFill="1" applyBorder="1" applyAlignment="1">
      <alignment vertical="center" wrapText="1" readingOrder="1"/>
    </xf>
    <xf numFmtId="166" fontId="6" fillId="8" borderId="0" xfId="1" applyNumberFormat="1" applyFont="1" applyFill="1" applyBorder="1" applyAlignment="1">
      <alignment horizontal="right" vertical="center" wrapText="1" readingOrder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2" fillId="13" borderId="8" xfId="0" applyFont="1" applyFill="1" applyBorder="1" applyAlignment="1">
      <alignment horizontal="left" vertical="center" wrapText="1"/>
    </xf>
    <xf numFmtId="0" fontId="12" fillId="13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30" fillId="0" borderId="8" xfId="0" quotePrefix="1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2" fillId="11" borderId="11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0" fillId="13" borderId="8" xfId="0" applyFont="1" applyFill="1" applyBorder="1" applyAlignment="1">
      <alignment horizontal="left" vertical="center" wrapText="1"/>
    </xf>
    <xf numFmtId="0" fontId="31" fillId="13" borderId="11" xfId="0" applyFont="1" applyFill="1" applyBorder="1" applyAlignment="1">
      <alignment vertical="center" wrapText="1"/>
    </xf>
    <xf numFmtId="0" fontId="31" fillId="13" borderId="3" xfId="0" applyFont="1" applyFill="1" applyBorder="1" applyAlignment="1">
      <alignment vertical="center"/>
    </xf>
    <xf numFmtId="0" fontId="30" fillId="13" borderId="8" xfId="0" quotePrefix="1" applyFont="1" applyFill="1" applyBorder="1" applyAlignment="1">
      <alignment horizontal="left" vertical="center" wrapText="1"/>
    </xf>
    <xf numFmtId="0" fontId="31" fillId="13" borderId="3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15" borderId="6" xfId="0" applyFont="1" applyFill="1" applyBorder="1" applyAlignment="1">
      <alignment horizontal="center" wrapText="1"/>
    </xf>
    <xf numFmtId="0" fontId="8" fillId="15" borderId="7" xfId="0" applyFont="1" applyFill="1" applyBorder="1" applyAlignment="1">
      <alignment horizontal="center" wrapText="1"/>
    </xf>
    <xf numFmtId="0" fontId="8" fillId="15" borderId="4" xfId="0" applyFont="1" applyFill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7">
    <cellStyle name="Normal" xfId="1" xr:uid="{00000000-0005-0000-0000-000000000000}"/>
    <cellStyle name="Normal 2" xfId="5" xr:uid="{C4A0FBA6-9421-4176-B3C8-1C718C8612F0}"/>
    <cellStyle name="Normalno" xfId="0" builtinId="0"/>
    <cellStyle name="Obično_List10" xfId="6" xr:uid="{ED7DEB27-F76C-4038-BACC-1B008D0EFCCF}"/>
    <cellStyle name="Obično_List4" xfId="3" xr:uid="{DD37385B-9559-4640-A976-B2E8162AF621}"/>
    <cellStyle name="Obično_List5" xfId="4" xr:uid="{50DFBB2C-8BC2-41C5-8775-B3C13AD9F6AD}"/>
    <cellStyle name="Obično_List7" xfId="2" xr:uid="{196F413A-A54F-44D6-8FC0-0274FDB96C1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3535FF"/>
      <rgbColor rgb="00C1C1FF"/>
      <rgbColor rgb="00E1E1FF"/>
      <rgbColor rgb="00FFEE75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8"/>
  <sheetViews>
    <sheetView showGridLines="0" tabSelected="1" workbookViewId="0">
      <selection activeCell="G3" sqref="G3:H3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  <col min="13" max="13" width="0" hidden="1" customWidth="1"/>
    <col min="14" max="14" width="6.7109375" customWidth="1"/>
  </cols>
  <sheetData>
    <row r="1" spans="1:12" ht="12.75" customHeight="1" x14ac:dyDescent="0.25">
      <c r="A1" s="111"/>
      <c r="B1" s="112"/>
      <c r="G1" s="111"/>
      <c r="H1" s="112"/>
      <c r="J1" s="113"/>
      <c r="K1" s="112"/>
      <c r="L1" s="112"/>
    </row>
    <row r="2" spans="1:12" ht="1.35" customHeight="1" x14ac:dyDescent="0.25"/>
    <row r="3" spans="1:12" ht="12.75" customHeight="1" x14ac:dyDescent="0.25">
      <c r="A3" s="111" t="s">
        <v>0</v>
      </c>
      <c r="B3" s="112"/>
      <c r="G3" s="111"/>
      <c r="H3" s="112"/>
      <c r="J3" s="114"/>
      <c r="K3" s="112"/>
      <c r="L3" s="112"/>
    </row>
    <row r="4" spans="1:12" ht="1.35" customHeight="1" x14ac:dyDescent="0.25"/>
    <row r="5" spans="1:12" ht="12.75" customHeight="1" x14ac:dyDescent="0.25">
      <c r="A5" s="111"/>
      <c r="B5" s="112"/>
      <c r="C5" s="112"/>
      <c r="D5" s="112"/>
    </row>
    <row r="6" spans="1:12" ht="1.35" customHeight="1" x14ac:dyDescent="0.25"/>
    <row r="7" spans="1:12" ht="12.75" customHeight="1" x14ac:dyDescent="0.25">
      <c r="A7" s="111"/>
      <c r="B7" s="112"/>
      <c r="C7" s="112"/>
      <c r="D7" s="112"/>
    </row>
    <row r="8" spans="1:12" ht="1.35" customHeight="1" x14ac:dyDescent="0.25"/>
    <row r="9" spans="1:12" ht="12.75" customHeight="1" x14ac:dyDescent="0.25">
      <c r="A9" s="111"/>
      <c r="B9" s="112"/>
      <c r="C9" s="112"/>
      <c r="D9" s="112"/>
    </row>
    <row r="10" spans="1:12" ht="8.4499999999999993" customHeight="1" x14ac:dyDescent="0.25"/>
    <row r="11" spans="1:12" ht="19.899999999999999" customHeight="1" x14ac:dyDescent="0.25">
      <c r="A11" s="120" t="s">
        <v>169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.5" customHeight="1" x14ac:dyDescent="0.25"/>
    <row r="13" spans="1:12" ht="14.1" customHeight="1" x14ac:dyDescent="0.25">
      <c r="A13" s="121" t="s">
        <v>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31.15" customHeight="1" x14ac:dyDescent="0.25"/>
    <row r="15" spans="1:12" x14ac:dyDescent="0.25">
      <c r="A15" s="1" t="s">
        <v>2</v>
      </c>
      <c r="B15" s="115" t="s">
        <v>3</v>
      </c>
      <c r="C15" s="116"/>
      <c r="D15" s="2" t="s">
        <v>4</v>
      </c>
      <c r="E15" s="2" t="s">
        <v>5</v>
      </c>
      <c r="F15" s="117" t="s">
        <v>6</v>
      </c>
      <c r="G15" s="116"/>
      <c r="H15" s="117" t="s">
        <v>7</v>
      </c>
      <c r="I15" s="116"/>
      <c r="J15" s="116"/>
    </row>
    <row r="16" spans="1:12" x14ac:dyDescent="0.25">
      <c r="A16" s="3" t="s">
        <v>0</v>
      </c>
      <c r="B16" s="118" t="s">
        <v>8</v>
      </c>
      <c r="C16" s="112"/>
      <c r="D16" s="4">
        <v>2105373</v>
      </c>
      <c r="E16" s="4">
        <v>-135958</v>
      </c>
      <c r="F16" s="119">
        <v>-6.46</v>
      </c>
      <c r="G16" s="112"/>
      <c r="H16" s="119">
        <v>1969415</v>
      </c>
      <c r="I16" s="112"/>
      <c r="J16" s="112"/>
    </row>
    <row r="17" spans="1:10" x14ac:dyDescent="0.25">
      <c r="A17" s="5" t="s">
        <v>9</v>
      </c>
      <c r="B17" s="126" t="s">
        <v>10</v>
      </c>
      <c r="C17" s="112"/>
      <c r="D17" s="6">
        <v>2105373</v>
      </c>
      <c r="E17" s="6">
        <v>-135958</v>
      </c>
      <c r="F17" s="127">
        <v>-6.46</v>
      </c>
      <c r="G17" s="112"/>
      <c r="H17" s="127">
        <v>1969415</v>
      </c>
      <c r="I17" s="112"/>
      <c r="J17" s="112"/>
    </row>
    <row r="18" spans="1:10" x14ac:dyDescent="0.25">
      <c r="A18" s="7" t="s">
        <v>11</v>
      </c>
      <c r="B18" s="128" t="s">
        <v>12</v>
      </c>
      <c r="C18" s="112"/>
      <c r="D18" s="8">
        <v>2105373</v>
      </c>
      <c r="E18" s="8">
        <v>-135958</v>
      </c>
      <c r="F18" s="129">
        <v>-6.46</v>
      </c>
      <c r="G18" s="112"/>
      <c r="H18" s="129">
        <v>1969415</v>
      </c>
      <c r="I18" s="112"/>
      <c r="J18" s="112"/>
    </row>
    <row r="19" spans="1:10" x14ac:dyDescent="0.25">
      <c r="A19" s="9" t="s">
        <v>13</v>
      </c>
      <c r="B19" s="122" t="s">
        <v>14</v>
      </c>
      <c r="C19" s="112"/>
      <c r="D19" s="10">
        <v>2105373</v>
      </c>
      <c r="E19" s="10">
        <v>-135958</v>
      </c>
      <c r="F19" s="123">
        <v>-6.46</v>
      </c>
      <c r="G19" s="112"/>
      <c r="H19" s="123">
        <v>1969415</v>
      </c>
      <c r="I19" s="112"/>
      <c r="J19" s="112"/>
    </row>
    <row r="20" spans="1:10" ht="22.5" x14ac:dyDescent="0.25">
      <c r="A20" s="11" t="s">
        <v>15</v>
      </c>
      <c r="B20" s="124" t="s">
        <v>16</v>
      </c>
      <c r="C20" s="112"/>
      <c r="D20" s="12">
        <v>2105373</v>
      </c>
      <c r="E20" s="12">
        <v>-135958</v>
      </c>
      <c r="F20" s="125">
        <v>-6.46</v>
      </c>
      <c r="G20" s="112"/>
      <c r="H20" s="125">
        <v>1969415</v>
      </c>
      <c r="I20" s="112"/>
      <c r="J20" s="112"/>
    </row>
    <row r="21" spans="1:10" x14ac:dyDescent="0.25">
      <c r="A21" s="13" t="s">
        <v>17</v>
      </c>
      <c r="B21" s="134" t="s">
        <v>18</v>
      </c>
      <c r="C21" s="112"/>
      <c r="D21" s="14">
        <v>1599352</v>
      </c>
      <c r="E21" s="14">
        <v>-61160</v>
      </c>
      <c r="F21" s="135">
        <v>-3.82</v>
      </c>
      <c r="G21" s="112"/>
      <c r="H21" s="135">
        <v>1538192</v>
      </c>
      <c r="I21" s="112"/>
      <c r="J21" s="112"/>
    </row>
    <row r="22" spans="1:10" x14ac:dyDescent="0.25">
      <c r="A22" s="15" t="s">
        <v>19</v>
      </c>
      <c r="B22" s="136" t="s">
        <v>20</v>
      </c>
      <c r="C22" s="112"/>
      <c r="D22" s="16">
        <v>179911</v>
      </c>
      <c r="E22" s="16">
        <v>-32478</v>
      </c>
      <c r="F22" s="137">
        <v>-18.05</v>
      </c>
      <c r="G22" s="112"/>
      <c r="H22" s="137">
        <v>147433</v>
      </c>
      <c r="I22" s="112"/>
      <c r="J22" s="112"/>
    </row>
    <row r="23" spans="1:10" x14ac:dyDescent="0.25">
      <c r="A23" s="17" t="s">
        <v>21</v>
      </c>
      <c r="B23" s="130" t="s">
        <v>22</v>
      </c>
      <c r="C23" s="112"/>
      <c r="D23" s="18">
        <v>55750</v>
      </c>
      <c r="E23" s="18">
        <v>-34232</v>
      </c>
      <c r="F23" s="131">
        <v>-61.4</v>
      </c>
      <c r="G23" s="112"/>
      <c r="H23" s="131">
        <v>21518</v>
      </c>
      <c r="I23" s="112"/>
      <c r="J23" s="112"/>
    </row>
    <row r="24" spans="1:10" x14ac:dyDescent="0.25">
      <c r="A24" s="19" t="s">
        <v>23</v>
      </c>
      <c r="B24" s="132" t="s">
        <v>24</v>
      </c>
      <c r="C24" s="112"/>
      <c r="D24" s="20">
        <v>55750</v>
      </c>
      <c r="E24" s="20">
        <v>-34232</v>
      </c>
      <c r="F24" s="133">
        <v>-61.4</v>
      </c>
      <c r="G24" s="112"/>
      <c r="H24" s="133">
        <v>21518</v>
      </c>
      <c r="I24" s="112"/>
      <c r="J24" s="112"/>
    </row>
    <row r="25" spans="1:10" x14ac:dyDescent="0.25">
      <c r="A25" s="19" t="s">
        <v>25</v>
      </c>
      <c r="B25" s="132" t="s">
        <v>20</v>
      </c>
      <c r="C25" s="112"/>
      <c r="D25" s="20">
        <v>52432</v>
      </c>
      <c r="E25" s="20">
        <v>-34232</v>
      </c>
      <c r="F25" s="133">
        <v>-65.290000000000006</v>
      </c>
      <c r="G25" s="112"/>
      <c r="H25" s="133">
        <v>18200</v>
      </c>
      <c r="I25" s="112"/>
      <c r="J25" s="112"/>
    </row>
    <row r="26" spans="1:10" x14ac:dyDescent="0.25">
      <c r="A26" s="19" t="s">
        <v>26</v>
      </c>
      <c r="B26" s="132" t="s">
        <v>27</v>
      </c>
      <c r="C26" s="112"/>
      <c r="D26" s="20">
        <v>3318</v>
      </c>
      <c r="E26" s="20">
        <v>0</v>
      </c>
      <c r="F26" s="133">
        <v>0</v>
      </c>
      <c r="G26" s="112"/>
      <c r="H26" s="133">
        <v>3318</v>
      </c>
      <c r="I26" s="112"/>
      <c r="J26" s="112"/>
    </row>
    <row r="27" spans="1:10" x14ac:dyDescent="0.25">
      <c r="A27" s="17" t="s">
        <v>28</v>
      </c>
      <c r="B27" s="130" t="s">
        <v>29</v>
      </c>
      <c r="C27" s="112"/>
      <c r="D27" s="18">
        <v>3383</v>
      </c>
      <c r="E27" s="18">
        <v>-250</v>
      </c>
      <c r="F27" s="131">
        <v>-7.39</v>
      </c>
      <c r="G27" s="112"/>
      <c r="H27" s="131">
        <v>3133</v>
      </c>
      <c r="I27" s="112"/>
      <c r="J27" s="112"/>
    </row>
    <row r="28" spans="1:10" x14ac:dyDescent="0.25">
      <c r="A28" s="19" t="s">
        <v>23</v>
      </c>
      <c r="B28" s="132" t="s">
        <v>24</v>
      </c>
      <c r="C28" s="112"/>
      <c r="D28" s="20">
        <v>3383</v>
      </c>
      <c r="E28" s="20">
        <v>-250</v>
      </c>
      <c r="F28" s="133">
        <v>-7.39</v>
      </c>
      <c r="G28" s="112"/>
      <c r="H28" s="133">
        <v>3133</v>
      </c>
      <c r="I28" s="112"/>
      <c r="J28" s="112"/>
    </row>
    <row r="29" spans="1:10" x14ac:dyDescent="0.25">
      <c r="A29" s="19" t="s">
        <v>25</v>
      </c>
      <c r="B29" s="132" t="s">
        <v>20</v>
      </c>
      <c r="C29" s="112"/>
      <c r="D29" s="20">
        <v>3383</v>
      </c>
      <c r="E29" s="20">
        <v>-250</v>
      </c>
      <c r="F29" s="133">
        <v>-7.39</v>
      </c>
      <c r="G29" s="112"/>
      <c r="H29" s="133">
        <v>3133</v>
      </c>
      <c r="I29" s="112"/>
      <c r="J29" s="112"/>
    </row>
    <row r="30" spans="1:10" x14ac:dyDescent="0.25">
      <c r="A30" s="19" t="s">
        <v>26</v>
      </c>
      <c r="B30" s="132" t="s">
        <v>27</v>
      </c>
      <c r="C30" s="112"/>
      <c r="D30" s="20">
        <v>0</v>
      </c>
      <c r="E30" s="20">
        <v>0</v>
      </c>
      <c r="F30" s="133">
        <v>0</v>
      </c>
      <c r="G30" s="112"/>
      <c r="H30" s="133">
        <v>0</v>
      </c>
      <c r="I30" s="112"/>
      <c r="J30" s="112"/>
    </row>
    <row r="31" spans="1:10" x14ac:dyDescent="0.25">
      <c r="A31" s="17" t="s">
        <v>30</v>
      </c>
      <c r="B31" s="130" t="s">
        <v>31</v>
      </c>
      <c r="C31" s="112"/>
      <c r="D31" s="18">
        <v>99542</v>
      </c>
      <c r="E31" s="18">
        <v>0</v>
      </c>
      <c r="F31" s="131">
        <v>0</v>
      </c>
      <c r="G31" s="112"/>
      <c r="H31" s="131">
        <v>99542</v>
      </c>
      <c r="I31" s="112"/>
      <c r="J31" s="112"/>
    </row>
    <row r="32" spans="1:10" x14ac:dyDescent="0.25">
      <c r="A32" s="19" t="s">
        <v>23</v>
      </c>
      <c r="B32" s="132" t="s">
        <v>24</v>
      </c>
      <c r="C32" s="112"/>
      <c r="D32" s="20">
        <v>99542</v>
      </c>
      <c r="E32" s="20">
        <v>0</v>
      </c>
      <c r="F32" s="133">
        <v>0</v>
      </c>
      <c r="G32" s="112"/>
      <c r="H32" s="133">
        <v>99542</v>
      </c>
      <c r="I32" s="112"/>
      <c r="J32" s="112"/>
    </row>
    <row r="33" spans="1:10" x14ac:dyDescent="0.25">
      <c r="A33" s="19" t="s">
        <v>25</v>
      </c>
      <c r="B33" s="132" t="s">
        <v>20</v>
      </c>
      <c r="C33" s="112"/>
      <c r="D33" s="20">
        <v>98016</v>
      </c>
      <c r="E33" s="20">
        <v>760</v>
      </c>
      <c r="F33" s="133">
        <v>0.78</v>
      </c>
      <c r="G33" s="112"/>
      <c r="H33" s="133">
        <v>98776</v>
      </c>
      <c r="I33" s="112"/>
      <c r="J33" s="112"/>
    </row>
    <row r="34" spans="1:10" x14ac:dyDescent="0.25">
      <c r="A34" s="19" t="s">
        <v>32</v>
      </c>
      <c r="B34" s="132" t="s">
        <v>33</v>
      </c>
      <c r="C34" s="112"/>
      <c r="D34" s="20">
        <v>1526</v>
      </c>
      <c r="E34" s="20">
        <v>-760</v>
      </c>
      <c r="F34" s="133">
        <v>-49.8</v>
      </c>
      <c r="G34" s="112"/>
      <c r="H34" s="133">
        <v>766</v>
      </c>
      <c r="I34" s="112"/>
      <c r="J34" s="112"/>
    </row>
    <row r="35" spans="1:10" x14ac:dyDescent="0.25">
      <c r="A35" s="17" t="s">
        <v>34</v>
      </c>
      <c r="B35" s="130" t="s">
        <v>35</v>
      </c>
      <c r="C35" s="112"/>
      <c r="D35" s="18">
        <v>0</v>
      </c>
      <c r="E35" s="18">
        <v>0</v>
      </c>
      <c r="F35" s="131">
        <v>0</v>
      </c>
      <c r="G35" s="112"/>
      <c r="H35" s="131">
        <v>0</v>
      </c>
      <c r="I35" s="112"/>
      <c r="J35" s="112"/>
    </row>
    <row r="36" spans="1:10" x14ac:dyDescent="0.25">
      <c r="A36" s="19" t="s">
        <v>23</v>
      </c>
      <c r="B36" s="132" t="s">
        <v>24</v>
      </c>
      <c r="C36" s="112"/>
      <c r="D36" s="20">
        <v>0</v>
      </c>
      <c r="E36" s="20">
        <v>0</v>
      </c>
      <c r="F36" s="133">
        <v>0</v>
      </c>
      <c r="G36" s="112"/>
      <c r="H36" s="133">
        <v>0</v>
      </c>
      <c r="I36" s="112"/>
      <c r="J36" s="112"/>
    </row>
    <row r="37" spans="1:10" x14ac:dyDescent="0.25">
      <c r="A37" s="19" t="s">
        <v>25</v>
      </c>
      <c r="B37" s="132" t="s">
        <v>20</v>
      </c>
      <c r="C37" s="112"/>
      <c r="D37" s="20">
        <v>0</v>
      </c>
      <c r="E37" s="20">
        <v>0</v>
      </c>
      <c r="F37" s="133">
        <v>0</v>
      </c>
      <c r="G37" s="112"/>
      <c r="H37" s="133">
        <v>0</v>
      </c>
      <c r="I37" s="112"/>
      <c r="J37" s="112"/>
    </row>
    <row r="38" spans="1:10" x14ac:dyDescent="0.25">
      <c r="A38" s="17" t="s">
        <v>36</v>
      </c>
      <c r="B38" s="130" t="s">
        <v>37</v>
      </c>
      <c r="C38" s="112"/>
      <c r="D38" s="18">
        <v>21236</v>
      </c>
      <c r="E38" s="18">
        <v>2004</v>
      </c>
      <c r="F38" s="131">
        <v>9.44</v>
      </c>
      <c r="G38" s="112"/>
      <c r="H38" s="131">
        <v>23240</v>
      </c>
      <c r="I38" s="112"/>
      <c r="J38" s="112"/>
    </row>
    <row r="39" spans="1:10" x14ac:dyDescent="0.25">
      <c r="A39" s="19" t="s">
        <v>23</v>
      </c>
      <c r="B39" s="132" t="s">
        <v>24</v>
      </c>
      <c r="C39" s="112"/>
      <c r="D39" s="20">
        <v>21236</v>
      </c>
      <c r="E39" s="20">
        <v>2004</v>
      </c>
      <c r="F39" s="133">
        <v>9.44</v>
      </c>
      <c r="G39" s="112"/>
      <c r="H39" s="133">
        <v>23240</v>
      </c>
      <c r="I39" s="112"/>
      <c r="J39" s="112"/>
    </row>
    <row r="40" spans="1:10" x14ac:dyDescent="0.25">
      <c r="A40" s="19" t="s">
        <v>25</v>
      </c>
      <c r="B40" s="132" t="s">
        <v>20</v>
      </c>
      <c r="C40" s="112"/>
      <c r="D40" s="20">
        <v>0</v>
      </c>
      <c r="E40" s="20">
        <v>0</v>
      </c>
      <c r="F40" s="133">
        <v>0</v>
      </c>
      <c r="G40" s="112"/>
      <c r="H40" s="133">
        <v>0</v>
      </c>
      <c r="I40" s="112"/>
      <c r="J40" s="112"/>
    </row>
    <row r="41" spans="1:10" x14ac:dyDescent="0.25">
      <c r="A41" s="19" t="s">
        <v>26</v>
      </c>
      <c r="B41" s="132" t="s">
        <v>27</v>
      </c>
      <c r="C41" s="112"/>
      <c r="D41" s="20">
        <v>21236</v>
      </c>
      <c r="E41" s="20">
        <v>839</v>
      </c>
      <c r="F41" s="133">
        <v>3.95</v>
      </c>
      <c r="G41" s="112"/>
      <c r="H41" s="133">
        <v>22075</v>
      </c>
      <c r="I41" s="112"/>
      <c r="J41" s="112"/>
    </row>
    <row r="42" spans="1:10" x14ac:dyDescent="0.25">
      <c r="A42" s="19" t="s">
        <v>38</v>
      </c>
      <c r="B42" s="132" t="s">
        <v>39</v>
      </c>
      <c r="C42" s="112"/>
      <c r="D42" s="20">
        <v>0</v>
      </c>
      <c r="E42" s="20">
        <v>1165</v>
      </c>
      <c r="F42" s="133">
        <v>100</v>
      </c>
      <c r="G42" s="112"/>
      <c r="H42" s="133">
        <v>1165</v>
      </c>
      <c r="I42" s="112"/>
      <c r="J42" s="112"/>
    </row>
    <row r="43" spans="1:10" x14ac:dyDescent="0.25">
      <c r="A43" s="15" t="s">
        <v>40</v>
      </c>
      <c r="B43" s="136" t="s">
        <v>41</v>
      </c>
      <c r="C43" s="112"/>
      <c r="D43" s="16">
        <v>1390085</v>
      </c>
      <c r="E43" s="16">
        <v>-20500</v>
      </c>
      <c r="F43" s="137">
        <v>-1.47</v>
      </c>
      <c r="G43" s="112"/>
      <c r="H43" s="137">
        <v>1369585</v>
      </c>
      <c r="I43" s="112"/>
      <c r="J43" s="112"/>
    </row>
    <row r="44" spans="1:10" x14ac:dyDescent="0.25">
      <c r="A44" s="17" t="s">
        <v>36</v>
      </c>
      <c r="B44" s="130" t="s">
        <v>37</v>
      </c>
      <c r="C44" s="112"/>
      <c r="D44" s="18">
        <v>1390085</v>
      </c>
      <c r="E44" s="18">
        <v>-20500</v>
      </c>
      <c r="F44" s="131">
        <v>-1.47</v>
      </c>
      <c r="G44" s="112"/>
      <c r="H44" s="131">
        <v>1369585</v>
      </c>
      <c r="I44" s="112"/>
      <c r="J44" s="112"/>
    </row>
    <row r="45" spans="1:10" x14ac:dyDescent="0.25">
      <c r="A45" s="19" t="s">
        <v>23</v>
      </c>
      <c r="B45" s="132" t="s">
        <v>24</v>
      </c>
      <c r="C45" s="112"/>
      <c r="D45" s="20">
        <v>1390085</v>
      </c>
      <c r="E45" s="20">
        <v>-20500</v>
      </c>
      <c r="F45" s="133">
        <v>-1.47</v>
      </c>
      <c r="G45" s="112"/>
      <c r="H45" s="133">
        <v>1369585</v>
      </c>
      <c r="I45" s="112"/>
      <c r="J45" s="112"/>
    </row>
    <row r="46" spans="1:10" x14ac:dyDescent="0.25">
      <c r="A46" s="19" t="s">
        <v>42</v>
      </c>
      <c r="B46" s="132" t="s">
        <v>43</v>
      </c>
      <c r="C46" s="112"/>
      <c r="D46" s="20">
        <v>1325900</v>
      </c>
      <c r="E46" s="20">
        <v>-16000</v>
      </c>
      <c r="F46" s="133">
        <v>-1.21</v>
      </c>
      <c r="G46" s="112"/>
      <c r="H46" s="133">
        <v>1309900</v>
      </c>
      <c r="I46" s="112"/>
      <c r="J46" s="112"/>
    </row>
    <row r="47" spans="1:10" x14ac:dyDescent="0.25">
      <c r="A47" s="19" t="s">
        <v>25</v>
      </c>
      <c r="B47" s="132" t="s">
        <v>20</v>
      </c>
      <c r="C47" s="112"/>
      <c r="D47" s="20">
        <v>62712</v>
      </c>
      <c r="E47" s="20">
        <v>-4500</v>
      </c>
      <c r="F47" s="133">
        <v>-7.18</v>
      </c>
      <c r="G47" s="112"/>
      <c r="H47" s="133">
        <v>58212</v>
      </c>
      <c r="I47" s="112"/>
      <c r="J47" s="112"/>
    </row>
    <row r="48" spans="1:10" x14ac:dyDescent="0.25">
      <c r="A48" s="19" t="s">
        <v>32</v>
      </c>
      <c r="B48" s="132" t="s">
        <v>33</v>
      </c>
      <c r="C48" s="112"/>
      <c r="D48" s="20">
        <v>1473</v>
      </c>
      <c r="E48" s="20">
        <v>0</v>
      </c>
      <c r="F48" s="133">
        <v>0</v>
      </c>
      <c r="G48" s="112"/>
      <c r="H48" s="133">
        <v>1473</v>
      </c>
      <c r="I48" s="112"/>
      <c r="J48" s="112"/>
    </row>
    <row r="49" spans="1:10" ht="22.5" x14ac:dyDescent="0.25">
      <c r="A49" s="15" t="s">
        <v>44</v>
      </c>
      <c r="B49" s="136" t="s">
        <v>45</v>
      </c>
      <c r="C49" s="112"/>
      <c r="D49" s="16">
        <v>29356</v>
      </c>
      <c r="E49" s="16">
        <v>-8182</v>
      </c>
      <c r="F49" s="137">
        <v>-27.87</v>
      </c>
      <c r="G49" s="112"/>
      <c r="H49" s="137">
        <v>21174</v>
      </c>
      <c r="I49" s="112"/>
      <c r="J49" s="112"/>
    </row>
    <row r="50" spans="1:10" x14ac:dyDescent="0.25">
      <c r="A50" s="17" t="s">
        <v>21</v>
      </c>
      <c r="B50" s="130" t="s">
        <v>22</v>
      </c>
      <c r="C50" s="112"/>
      <c r="D50" s="18">
        <v>11821</v>
      </c>
      <c r="E50" s="18">
        <v>0</v>
      </c>
      <c r="F50" s="131">
        <v>0</v>
      </c>
      <c r="G50" s="112"/>
      <c r="H50" s="131">
        <v>11821</v>
      </c>
      <c r="I50" s="112"/>
      <c r="J50" s="112"/>
    </row>
    <row r="51" spans="1:10" x14ac:dyDescent="0.25">
      <c r="A51" s="19" t="s">
        <v>46</v>
      </c>
      <c r="B51" s="132" t="s">
        <v>47</v>
      </c>
      <c r="C51" s="112"/>
      <c r="D51" s="20">
        <v>11821</v>
      </c>
      <c r="E51" s="20">
        <v>0</v>
      </c>
      <c r="F51" s="133">
        <v>0</v>
      </c>
      <c r="G51" s="112"/>
      <c r="H51" s="133">
        <v>11821</v>
      </c>
      <c r="I51" s="112"/>
      <c r="J51" s="112"/>
    </row>
    <row r="52" spans="1:10" x14ac:dyDescent="0.25">
      <c r="A52" s="19" t="s">
        <v>48</v>
      </c>
      <c r="B52" s="132" t="s">
        <v>49</v>
      </c>
      <c r="C52" s="112"/>
      <c r="D52" s="20">
        <v>11821</v>
      </c>
      <c r="E52" s="20">
        <v>0</v>
      </c>
      <c r="F52" s="133">
        <v>0</v>
      </c>
      <c r="G52" s="112"/>
      <c r="H52" s="133">
        <v>11821</v>
      </c>
      <c r="I52" s="112"/>
      <c r="J52" s="112"/>
    </row>
    <row r="53" spans="1:10" x14ac:dyDescent="0.25">
      <c r="A53" s="17" t="s">
        <v>28</v>
      </c>
      <c r="B53" s="130" t="s">
        <v>29</v>
      </c>
      <c r="C53" s="112"/>
      <c r="D53" s="18">
        <v>3997</v>
      </c>
      <c r="E53" s="18">
        <v>3650</v>
      </c>
      <c r="F53" s="131">
        <v>91.32</v>
      </c>
      <c r="G53" s="112"/>
      <c r="H53" s="131">
        <v>7647</v>
      </c>
      <c r="I53" s="112"/>
      <c r="J53" s="112"/>
    </row>
    <row r="54" spans="1:10" x14ac:dyDescent="0.25">
      <c r="A54" s="19" t="s">
        <v>46</v>
      </c>
      <c r="B54" s="132" t="s">
        <v>47</v>
      </c>
      <c r="C54" s="112"/>
      <c r="D54" s="20">
        <v>3997</v>
      </c>
      <c r="E54" s="20">
        <v>3650</v>
      </c>
      <c r="F54" s="133">
        <v>91.32</v>
      </c>
      <c r="G54" s="112"/>
      <c r="H54" s="133">
        <v>7647</v>
      </c>
      <c r="I54" s="112"/>
      <c r="J54" s="112"/>
    </row>
    <row r="55" spans="1:10" x14ac:dyDescent="0.25">
      <c r="A55" s="19" t="s">
        <v>48</v>
      </c>
      <c r="B55" s="132" t="s">
        <v>49</v>
      </c>
      <c r="C55" s="112"/>
      <c r="D55" s="20">
        <v>3997</v>
      </c>
      <c r="E55" s="20">
        <v>3650</v>
      </c>
      <c r="F55" s="133">
        <v>91.32</v>
      </c>
      <c r="G55" s="112"/>
      <c r="H55" s="133">
        <v>7647</v>
      </c>
      <c r="I55" s="112"/>
      <c r="J55" s="112"/>
    </row>
    <row r="56" spans="1:10" x14ac:dyDescent="0.25">
      <c r="A56" s="17" t="s">
        <v>34</v>
      </c>
      <c r="B56" s="130" t="s">
        <v>35</v>
      </c>
      <c r="C56" s="112"/>
      <c r="D56" s="18">
        <v>664</v>
      </c>
      <c r="E56" s="18">
        <v>0</v>
      </c>
      <c r="F56" s="131">
        <v>0</v>
      </c>
      <c r="G56" s="112"/>
      <c r="H56" s="131">
        <v>664</v>
      </c>
      <c r="I56" s="112"/>
      <c r="J56" s="112"/>
    </row>
    <row r="57" spans="1:10" x14ac:dyDescent="0.25">
      <c r="A57" s="19" t="s">
        <v>46</v>
      </c>
      <c r="B57" s="132" t="s">
        <v>47</v>
      </c>
      <c r="C57" s="112"/>
      <c r="D57" s="20">
        <v>664</v>
      </c>
      <c r="E57" s="20">
        <v>0</v>
      </c>
      <c r="F57" s="133">
        <v>0</v>
      </c>
      <c r="G57" s="112"/>
      <c r="H57" s="133">
        <v>664</v>
      </c>
      <c r="I57" s="112"/>
      <c r="J57" s="112"/>
    </row>
    <row r="58" spans="1:10" x14ac:dyDescent="0.25">
      <c r="A58" s="19" t="s">
        <v>48</v>
      </c>
      <c r="B58" s="132" t="s">
        <v>49</v>
      </c>
      <c r="C58" s="112"/>
      <c r="D58" s="20">
        <v>664</v>
      </c>
      <c r="E58" s="20">
        <v>0</v>
      </c>
      <c r="F58" s="133">
        <v>0</v>
      </c>
      <c r="G58" s="112"/>
      <c r="H58" s="133">
        <v>664</v>
      </c>
      <c r="I58" s="112"/>
      <c r="J58" s="112"/>
    </row>
    <row r="59" spans="1:10" x14ac:dyDescent="0.25">
      <c r="A59" s="17" t="s">
        <v>36</v>
      </c>
      <c r="B59" s="130" t="s">
        <v>37</v>
      </c>
      <c r="C59" s="112"/>
      <c r="D59" s="18">
        <v>12874</v>
      </c>
      <c r="E59" s="18">
        <v>-11832</v>
      </c>
      <c r="F59" s="131">
        <v>-91.91</v>
      </c>
      <c r="G59" s="112"/>
      <c r="H59" s="131">
        <v>1042</v>
      </c>
      <c r="I59" s="112"/>
      <c r="J59" s="112"/>
    </row>
    <row r="60" spans="1:10" x14ac:dyDescent="0.25">
      <c r="A60" s="19" t="s">
        <v>23</v>
      </c>
      <c r="B60" s="132" t="s">
        <v>24</v>
      </c>
      <c r="C60" s="112"/>
      <c r="D60" s="20">
        <v>0</v>
      </c>
      <c r="E60" s="20">
        <v>0</v>
      </c>
      <c r="F60" s="133">
        <v>0</v>
      </c>
      <c r="G60" s="112"/>
      <c r="H60" s="133">
        <v>0</v>
      </c>
      <c r="I60" s="112"/>
      <c r="J60" s="112"/>
    </row>
    <row r="61" spans="1:10" x14ac:dyDescent="0.25">
      <c r="A61" s="19" t="s">
        <v>25</v>
      </c>
      <c r="B61" s="132" t="s">
        <v>20</v>
      </c>
      <c r="C61" s="112"/>
      <c r="D61" s="20">
        <v>0</v>
      </c>
      <c r="E61" s="20">
        <v>0</v>
      </c>
      <c r="F61" s="133">
        <v>0</v>
      </c>
      <c r="G61" s="112"/>
      <c r="H61" s="133">
        <v>0</v>
      </c>
      <c r="I61" s="112"/>
      <c r="J61" s="112"/>
    </row>
    <row r="62" spans="1:10" x14ac:dyDescent="0.25">
      <c r="A62" s="19" t="s">
        <v>46</v>
      </c>
      <c r="B62" s="132" t="s">
        <v>47</v>
      </c>
      <c r="C62" s="112"/>
      <c r="D62" s="20">
        <v>12874</v>
      </c>
      <c r="E62" s="20">
        <v>-11832</v>
      </c>
      <c r="F62" s="133">
        <v>-91.91</v>
      </c>
      <c r="G62" s="112"/>
      <c r="H62" s="133">
        <v>1042</v>
      </c>
      <c r="I62" s="112"/>
      <c r="J62" s="112"/>
    </row>
    <row r="63" spans="1:10" x14ac:dyDescent="0.25">
      <c r="A63" s="19" t="s">
        <v>48</v>
      </c>
      <c r="B63" s="132" t="s">
        <v>49</v>
      </c>
      <c r="C63" s="112"/>
      <c r="D63" s="20">
        <v>12874</v>
      </c>
      <c r="E63" s="20">
        <v>-11832</v>
      </c>
      <c r="F63" s="133">
        <v>-91.91</v>
      </c>
      <c r="G63" s="112"/>
      <c r="H63" s="133">
        <v>1042</v>
      </c>
      <c r="I63" s="112"/>
      <c r="J63" s="112"/>
    </row>
    <row r="64" spans="1:10" x14ac:dyDescent="0.25">
      <c r="A64" s="17" t="s">
        <v>50</v>
      </c>
      <c r="B64" s="130" t="s">
        <v>51</v>
      </c>
      <c r="C64" s="112"/>
      <c r="D64" s="18">
        <v>0</v>
      </c>
      <c r="E64" s="18">
        <v>0</v>
      </c>
      <c r="F64" s="131">
        <v>0</v>
      </c>
      <c r="G64" s="112"/>
      <c r="H64" s="131">
        <v>0</v>
      </c>
      <c r="I64" s="112"/>
      <c r="J64" s="112"/>
    </row>
    <row r="65" spans="1:10" x14ac:dyDescent="0.25">
      <c r="A65" s="19" t="s">
        <v>46</v>
      </c>
      <c r="B65" s="132" t="s">
        <v>47</v>
      </c>
      <c r="C65" s="112"/>
      <c r="D65" s="20">
        <v>0</v>
      </c>
      <c r="E65" s="20">
        <v>0</v>
      </c>
      <c r="F65" s="133">
        <v>0</v>
      </c>
      <c r="G65" s="112"/>
      <c r="H65" s="133">
        <v>0</v>
      </c>
      <c r="I65" s="112"/>
      <c r="J65" s="112"/>
    </row>
    <row r="66" spans="1:10" x14ac:dyDescent="0.25">
      <c r="A66" s="19" t="s">
        <v>48</v>
      </c>
      <c r="B66" s="132" t="s">
        <v>49</v>
      </c>
      <c r="C66" s="112"/>
      <c r="D66" s="20">
        <v>0</v>
      </c>
      <c r="E66" s="20">
        <v>0</v>
      </c>
      <c r="F66" s="133">
        <v>0</v>
      </c>
      <c r="G66" s="112"/>
      <c r="H66" s="133">
        <v>0</v>
      </c>
      <c r="I66" s="112"/>
      <c r="J66" s="112"/>
    </row>
    <row r="67" spans="1:10" x14ac:dyDescent="0.25">
      <c r="A67" s="13" t="s">
        <v>52</v>
      </c>
      <c r="B67" s="134" t="s">
        <v>53</v>
      </c>
      <c r="C67" s="112"/>
      <c r="D67" s="14">
        <v>506021</v>
      </c>
      <c r="E67" s="14">
        <v>-74798</v>
      </c>
      <c r="F67" s="135">
        <v>-14.78</v>
      </c>
      <c r="G67" s="112"/>
      <c r="H67" s="135">
        <v>431223</v>
      </c>
      <c r="I67" s="112"/>
      <c r="J67" s="112"/>
    </row>
    <row r="68" spans="1:10" x14ac:dyDescent="0.25">
      <c r="A68" s="15" t="s">
        <v>54</v>
      </c>
      <c r="B68" s="136" t="s">
        <v>55</v>
      </c>
      <c r="C68" s="112"/>
      <c r="D68" s="16">
        <v>13009</v>
      </c>
      <c r="E68" s="16">
        <v>2384</v>
      </c>
      <c r="F68" s="137">
        <v>18.329999999999998</v>
      </c>
      <c r="G68" s="112"/>
      <c r="H68" s="137">
        <v>15393</v>
      </c>
      <c r="I68" s="112"/>
      <c r="J68" s="112"/>
    </row>
    <row r="69" spans="1:10" x14ac:dyDescent="0.25">
      <c r="A69" s="17" t="s">
        <v>21</v>
      </c>
      <c r="B69" s="130" t="s">
        <v>22</v>
      </c>
      <c r="C69" s="112"/>
      <c r="D69" s="18">
        <v>4778</v>
      </c>
      <c r="E69" s="18">
        <v>-1878</v>
      </c>
      <c r="F69" s="131">
        <v>-39.31</v>
      </c>
      <c r="G69" s="112"/>
      <c r="H69" s="131">
        <v>2900</v>
      </c>
      <c r="I69" s="112"/>
      <c r="J69" s="112"/>
    </row>
    <row r="70" spans="1:10" x14ac:dyDescent="0.25">
      <c r="A70" s="19" t="s">
        <v>23</v>
      </c>
      <c r="B70" s="132" t="s">
        <v>24</v>
      </c>
      <c r="C70" s="112"/>
      <c r="D70" s="20">
        <v>4778</v>
      </c>
      <c r="E70" s="20">
        <v>-1878</v>
      </c>
      <c r="F70" s="133">
        <v>-39.31</v>
      </c>
      <c r="G70" s="112"/>
      <c r="H70" s="133">
        <v>2900</v>
      </c>
      <c r="I70" s="112"/>
      <c r="J70" s="112"/>
    </row>
    <row r="71" spans="1:10" x14ac:dyDescent="0.25">
      <c r="A71" s="19" t="s">
        <v>42</v>
      </c>
      <c r="B71" s="132" t="s">
        <v>43</v>
      </c>
      <c r="C71" s="112"/>
      <c r="D71" s="20">
        <v>3513</v>
      </c>
      <c r="E71" s="20">
        <v>-1113</v>
      </c>
      <c r="F71" s="133">
        <v>-31.68</v>
      </c>
      <c r="G71" s="112"/>
      <c r="H71" s="133">
        <v>2400</v>
      </c>
      <c r="I71" s="112"/>
      <c r="J71" s="112"/>
    </row>
    <row r="72" spans="1:10" x14ac:dyDescent="0.25">
      <c r="A72" s="19" t="s">
        <v>25</v>
      </c>
      <c r="B72" s="132" t="s">
        <v>20</v>
      </c>
      <c r="C72" s="112"/>
      <c r="D72" s="20">
        <v>1265</v>
      </c>
      <c r="E72" s="20">
        <v>-765</v>
      </c>
      <c r="F72" s="133">
        <v>-60.47</v>
      </c>
      <c r="G72" s="112"/>
      <c r="H72" s="133">
        <v>500</v>
      </c>
      <c r="I72" s="112"/>
      <c r="J72" s="112"/>
    </row>
    <row r="73" spans="1:10" x14ac:dyDescent="0.25">
      <c r="A73" s="17" t="s">
        <v>28</v>
      </c>
      <c r="B73" s="130" t="s">
        <v>29</v>
      </c>
      <c r="C73" s="112"/>
      <c r="D73" s="18">
        <v>1421</v>
      </c>
      <c r="E73" s="18">
        <v>1262</v>
      </c>
      <c r="F73" s="131">
        <v>88.81</v>
      </c>
      <c r="G73" s="112"/>
      <c r="H73" s="131">
        <v>2683</v>
      </c>
      <c r="I73" s="112"/>
      <c r="J73" s="112"/>
    </row>
    <row r="74" spans="1:10" x14ac:dyDescent="0.25">
      <c r="A74" s="19" t="s">
        <v>23</v>
      </c>
      <c r="B74" s="132" t="s">
        <v>24</v>
      </c>
      <c r="C74" s="112"/>
      <c r="D74" s="20">
        <v>1421</v>
      </c>
      <c r="E74" s="20">
        <v>1262</v>
      </c>
      <c r="F74" s="133">
        <v>88.81</v>
      </c>
      <c r="G74" s="112"/>
      <c r="H74" s="133">
        <v>2683</v>
      </c>
      <c r="I74" s="112"/>
      <c r="J74" s="112"/>
    </row>
    <row r="75" spans="1:10" x14ac:dyDescent="0.25">
      <c r="A75" s="19" t="s">
        <v>25</v>
      </c>
      <c r="B75" s="132" t="s">
        <v>20</v>
      </c>
      <c r="C75" s="112"/>
      <c r="D75" s="20">
        <v>1421</v>
      </c>
      <c r="E75" s="20">
        <v>1262</v>
      </c>
      <c r="F75" s="133">
        <v>88.81</v>
      </c>
      <c r="G75" s="112"/>
      <c r="H75" s="133">
        <v>2683</v>
      </c>
      <c r="I75" s="112"/>
      <c r="J75" s="112"/>
    </row>
    <row r="76" spans="1:10" x14ac:dyDescent="0.25">
      <c r="A76" s="17" t="s">
        <v>36</v>
      </c>
      <c r="B76" s="130" t="s">
        <v>37</v>
      </c>
      <c r="C76" s="112"/>
      <c r="D76" s="18">
        <v>2226</v>
      </c>
      <c r="E76" s="18">
        <v>0</v>
      </c>
      <c r="F76" s="131">
        <v>0</v>
      </c>
      <c r="G76" s="112"/>
      <c r="H76" s="131">
        <v>2226</v>
      </c>
      <c r="I76" s="112"/>
      <c r="J76" s="112"/>
    </row>
    <row r="77" spans="1:10" x14ac:dyDescent="0.25">
      <c r="A77" s="19" t="s">
        <v>23</v>
      </c>
      <c r="B77" s="132" t="s">
        <v>24</v>
      </c>
      <c r="C77" s="112"/>
      <c r="D77" s="20">
        <v>2226</v>
      </c>
      <c r="E77" s="20">
        <v>0</v>
      </c>
      <c r="F77" s="133">
        <v>0</v>
      </c>
      <c r="G77" s="112"/>
      <c r="H77" s="133">
        <v>2226</v>
      </c>
      <c r="I77" s="112"/>
      <c r="J77" s="112"/>
    </row>
    <row r="78" spans="1:10" x14ac:dyDescent="0.25">
      <c r="A78" s="19" t="s">
        <v>25</v>
      </c>
      <c r="B78" s="132" t="s">
        <v>20</v>
      </c>
      <c r="C78" s="112"/>
      <c r="D78" s="20">
        <v>1012</v>
      </c>
      <c r="E78" s="20">
        <v>0</v>
      </c>
      <c r="F78" s="133">
        <v>0</v>
      </c>
      <c r="G78" s="112"/>
      <c r="H78" s="133">
        <v>1012</v>
      </c>
      <c r="I78" s="112"/>
      <c r="J78" s="112"/>
    </row>
    <row r="79" spans="1:10" x14ac:dyDescent="0.25">
      <c r="A79" s="19" t="s">
        <v>56</v>
      </c>
      <c r="B79" s="132" t="s">
        <v>57</v>
      </c>
      <c r="C79" s="112"/>
      <c r="D79" s="20">
        <v>1214</v>
      </c>
      <c r="E79" s="20">
        <v>0</v>
      </c>
      <c r="F79" s="133">
        <v>0</v>
      </c>
      <c r="G79" s="112"/>
      <c r="H79" s="133">
        <v>1214</v>
      </c>
      <c r="I79" s="112"/>
      <c r="J79" s="112"/>
    </row>
    <row r="80" spans="1:10" x14ac:dyDescent="0.25">
      <c r="A80" s="17" t="s">
        <v>50</v>
      </c>
      <c r="B80" s="130" t="s">
        <v>51</v>
      </c>
      <c r="C80" s="112"/>
      <c r="D80" s="18">
        <v>4584</v>
      </c>
      <c r="E80" s="18">
        <v>3000</v>
      </c>
      <c r="F80" s="131">
        <v>65.45</v>
      </c>
      <c r="G80" s="112"/>
      <c r="H80" s="131">
        <v>7584</v>
      </c>
      <c r="I80" s="112"/>
      <c r="J80" s="112"/>
    </row>
    <row r="81" spans="1:10" x14ac:dyDescent="0.25">
      <c r="A81" s="19" t="s">
        <v>23</v>
      </c>
      <c r="B81" s="132" t="s">
        <v>24</v>
      </c>
      <c r="C81" s="112"/>
      <c r="D81" s="20">
        <v>4584</v>
      </c>
      <c r="E81" s="20">
        <v>2000</v>
      </c>
      <c r="F81" s="133">
        <v>43.63</v>
      </c>
      <c r="G81" s="112"/>
      <c r="H81" s="133">
        <v>6584</v>
      </c>
      <c r="I81" s="112"/>
      <c r="J81" s="112"/>
    </row>
    <row r="82" spans="1:10" x14ac:dyDescent="0.25">
      <c r="A82" s="19" t="s">
        <v>25</v>
      </c>
      <c r="B82" s="132" t="s">
        <v>20</v>
      </c>
      <c r="C82" s="112"/>
      <c r="D82" s="20">
        <v>4584</v>
      </c>
      <c r="E82" s="20">
        <v>2000</v>
      </c>
      <c r="F82" s="133">
        <v>43.63</v>
      </c>
      <c r="G82" s="112"/>
      <c r="H82" s="133">
        <v>6584</v>
      </c>
      <c r="I82" s="112"/>
      <c r="J82" s="112"/>
    </row>
    <row r="83" spans="1:10" x14ac:dyDescent="0.25">
      <c r="A83" s="19" t="s">
        <v>46</v>
      </c>
      <c r="B83" s="132" t="s">
        <v>47</v>
      </c>
      <c r="C83" s="112"/>
      <c r="D83" s="20">
        <v>0</v>
      </c>
      <c r="E83" s="20">
        <v>1000</v>
      </c>
      <c r="F83" s="133">
        <v>100</v>
      </c>
      <c r="G83" s="112"/>
      <c r="H83" s="133">
        <v>1000</v>
      </c>
      <c r="I83" s="112"/>
      <c r="J83" s="112"/>
    </row>
    <row r="84" spans="1:10" x14ac:dyDescent="0.25">
      <c r="A84" s="19" t="s">
        <v>48</v>
      </c>
      <c r="B84" s="132" t="s">
        <v>49</v>
      </c>
      <c r="C84" s="112"/>
      <c r="D84" s="20">
        <v>0</v>
      </c>
      <c r="E84" s="20">
        <v>1000</v>
      </c>
      <c r="F84" s="133">
        <v>100</v>
      </c>
      <c r="G84" s="112"/>
      <c r="H84" s="133">
        <v>1000</v>
      </c>
      <c r="I84" s="112"/>
      <c r="J84" s="112"/>
    </row>
    <row r="85" spans="1:10" x14ac:dyDescent="0.25">
      <c r="A85" s="15" t="s">
        <v>58</v>
      </c>
      <c r="B85" s="136" t="s">
        <v>59</v>
      </c>
      <c r="C85" s="112"/>
      <c r="D85" s="16">
        <v>345952</v>
      </c>
      <c r="E85" s="16">
        <v>-87581</v>
      </c>
      <c r="F85" s="137">
        <v>-25.32</v>
      </c>
      <c r="G85" s="112"/>
      <c r="H85" s="137">
        <v>258371</v>
      </c>
      <c r="I85" s="112"/>
      <c r="J85" s="112"/>
    </row>
    <row r="86" spans="1:10" x14ac:dyDescent="0.25">
      <c r="A86" s="17" t="s">
        <v>21</v>
      </c>
      <c r="B86" s="130" t="s">
        <v>22</v>
      </c>
      <c r="C86" s="112"/>
      <c r="D86" s="18">
        <v>115691</v>
      </c>
      <c r="E86" s="18">
        <v>-41391</v>
      </c>
      <c r="F86" s="131">
        <v>-35.78</v>
      </c>
      <c r="G86" s="112"/>
      <c r="H86" s="131">
        <v>74300</v>
      </c>
      <c r="I86" s="112"/>
      <c r="J86" s="112"/>
    </row>
    <row r="87" spans="1:10" x14ac:dyDescent="0.25">
      <c r="A87" s="19" t="s">
        <v>23</v>
      </c>
      <c r="B87" s="132" t="s">
        <v>24</v>
      </c>
      <c r="C87" s="112"/>
      <c r="D87" s="20">
        <v>115691</v>
      </c>
      <c r="E87" s="20">
        <v>-41391</v>
      </c>
      <c r="F87" s="133">
        <v>-35.78</v>
      </c>
      <c r="G87" s="112"/>
      <c r="H87" s="133">
        <v>74300</v>
      </c>
      <c r="I87" s="112"/>
      <c r="J87" s="112"/>
    </row>
    <row r="88" spans="1:10" x14ac:dyDescent="0.25">
      <c r="A88" s="19" t="s">
        <v>42</v>
      </c>
      <c r="B88" s="132" t="s">
        <v>43</v>
      </c>
      <c r="C88" s="112"/>
      <c r="D88" s="20">
        <v>84617</v>
      </c>
      <c r="E88" s="20">
        <v>-22117</v>
      </c>
      <c r="F88" s="133">
        <v>-26.14</v>
      </c>
      <c r="G88" s="112"/>
      <c r="H88" s="133">
        <v>62500</v>
      </c>
      <c r="I88" s="112"/>
      <c r="J88" s="112"/>
    </row>
    <row r="89" spans="1:10" x14ac:dyDescent="0.25">
      <c r="A89" s="19" t="s">
        <v>25</v>
      </c>
      <c r="B89" s="132" t="s">
        <v>20</v>
      </c>
      <c r="C89" s="112"/>
      <c r="D89" s="20">
        <v>31074</v>
      </c>
      <c r="E89" s="20">
        <v>-19274</v>
      </c>
      <c r="F89" s="133">
        <v>-62.03</v>
      </c>
      <c r="G89" s="112"/>
      <c r="H89" s="133">
        <v>11800</v>
      </c>
      <c r="I89" s="112"/>
      <c r="J89" s="112"/>
    </row>
    <row r="90" spans="1:10" x14ac:dyDescent="0.25">
      <c r="A90" s="17" t="s">
        <v>34</v>
      </c>
      <c r="B90" s="130" t="s">
        <v>35</v>
      </c>
      <c r="C90" s="112"/>
      <c r="D90" s="18">
        <v>97261</v>
      </c>
      <c r="E90" s="18">
        <v>-33190</v>
      </c>
      <c r="F90" s="131">
        <v>-34.119999999999997</v>
      </c>
      <c r="G90" s="112"/>
      <c r="H90" s="131">
        <v>64071</v>
      </c>
      <c r="I90" s="112"/>
      <c r="J90" s="112"/>
    </row>
    <row r="91" spans="1:10" x14ac:dyDescent="0.25">
      <c r="A91" s="19" t="s">
        <v>23</v>
      </c>
      <c r="B91" s="132" t="s">
        <v>24</v>
      </c>
      <c r="C91" s="112"/>
      <c r="D91" s="20">
        <v>61148</v>
      </c>
      <c r="E91" s="20">
        <v>-33190</v>
      </c>
      <c r="F91" s="133">
        <v>-54.28</v>
      </c>
      <c r="G91" s="112"/>
      <c r="H91" s="133">
        <v>27958</v>
      </c>
      <c r="I91" s="112"/>
      <c r="J91" s="112"/>
    </row>
    <row r="92" spans="1:10" x14ac:dyDescent="0.25">
      <c r="A92" s="19" t="s">
        <v>42</v>
      </c>
      <c r="B92" s="132" t="s">
        <v>43</v>
      </c>
      <c r="C92" s="112"/>
      <c r="D92" s="20">
        <v>8627</v>
      </c>
      <c r="E92" s="20">
        <v>-2627</v>
      </c>
      <c r="F92" s="133">
        <v>-30.45</v>
      </c>
      <c r="G92" s="112"/>
      <c r="H92" s="133">
        <v>6000</v>
      </c>
      <c r="I92" s="112"/>
      <c r="J92" s="112"/>
    </row>
    <row r="93" spans="1:10" x14ac:dyDescent="0.25">
      <c r="A93" s="19" t="s">
        <v>25</v>
      </c>
      <c r="B93" s="132" t="s">
        <v>20</v>
      </c>
      <c r="C93" s="112"/>
      <c r="D93" s="20">
        <v>52521</v>
      </c>
      <c r="E93" s="20">
        <v>-30563</v>
      </c>
      <c r="F93" s="133">
        <v>-58.19</v>
      </c>
      <c r="G93" s="112"/>
      <c r="H93" s="133">
        <v>21958</v>
      </c>
      <c r="I93" s="112"/>
      <c r="J93" s="112"/>
    </row>
    <row r="94" spans="1:10" x14ac:dyDescent="0.25">
      <c r="A94" s="19" t="s">
        <v>46</v>
      </c>
      <c r="B94" s="132" t="s">
        <v>47</v>
      </c>
      <c r="C94" s="112"/>
      <c r="D94" s="20">
        <v>36113</v>
      </c>
      <c r="E94" s="20">
        <v>0</v>
      </c>
      <c r="F94" s="133">
        <v>0</v>
      </c>
      <c r="G94" s="112"/>
      <c r="H94" s="133">
        <v>36113</v>
      </c>
      <c r="I94" s="112"/>
      <c r="J94" s="112"/>
    </row>
    <row r="95" spans="1:10" x14ac:dyDescent="0.25">
      <c r="A95" s="19" t="s">
        <v>48</v>
      </c>
      <c r="B95" s="132" t="s">
        <v>49</v>
      </c>
      <c r="C95" s="112"/>
      <c r="D95" s="20">
        <v>36113</v>
      </c>
      <c r="E95" s="20">
        <v>0</v>
      </c>
      <c r="F95" s="133">
        <v>0</v>
      </c>
      <c r="G95" s="112"/>
      <c r="H95" s="133">
        <v>36113</v>
      </c>
      <c r="I95" s="112"/>
      <c r="J95" s="112"/>
    </row>
    <row r="96" spans="1:10" x14ac:dyDescent="0.25">
      <c r="A96" s="17" t="s">
        <v>36</v>
      </c>
      <c r="B96" s="130" t="s">
        <v>37</v>
      </c>
      <c r="C96" s="112"/>
      <c r="D96" s="18">
        <v>133000</v>
      </c>
      <c r="E96" s="18">
        <v>-13000</v>
      </c>
      <c r="F96" s="131">
        <v>-9.77</v>
      </c>
      <c r="G96" s="112"/>
      <c r="H96" s="131">
        <v>120000</v>
      </c>
      <c r="I96" s="112"/>
      <c r="J96" s="112"/>
    </row>
    <row r="97" spans="1:10" x14ac:dyDescent="0.25">
      <c r="A97" s="19" t="s">
        <v>23</v>
      </c>
      <c r="B97" s="132" t="s">
        <v>24</v>
      </c>
      <c r="C97" s="112"/>
      <c r="D97" s="20">
        <v>133000</v>
      </c>
      <c r="E97" s="20">
        <v>-13000</v>
      </c>
      <c r="F97" s="133">
        <v>-9.77</v>
      </c>
      <c r="G97" s="112"/>
      <c r="H97" s="133">
        <v>120000</v>
      </c>
      <c r="I97" s="112"/>
      <c r="J97" s="112"/>
    </row>
    <row r="98" spans="1:10" x14ac:dyDescent="0.25">
      <c r="A98" s="19" t="s">
        <v>25</v>
      </c>
      <c r="B98" s="132" t="s">
        <v>20</v>
      </c>
      <c r="C98" s="112"/>
      <c r="D98" s="20">
        <v>133000</v>
      </c>
      <c r="E98" s="20">
        <v>-13000</v>
      </c>
      <c r="F98" s="133">
        <v>-9.77</v>
      </c>
      <c r="G98" s="112"/>
      <c r="H98" s="133">
        <v>120000</v>
      </c>
      <c r="I98" s="112"/>
      <c r="J98" s="112"/>
    </row>
    <row r="99" spans="1:10" x14ac:dyDescent="0.25">
      <c r="A99" s="15" t="s">
        <v>60</v>
      </c>
      <c r="B99" s="136" t="s">
        <v>61</v>
      </c>
      <c r="C99" s="112"/>
      <c r="D99" s="16">
        <v>52727</v>
      </c>
      <c r="E99" s="16">
        <v>19006</v>
      </c>
      <c r="F99" s="137">
        <v>36.049999999999997</v>
      </c>
      <c r="G99" s="112"/>
      <c r="H99" s="137">
        <v>71733</v>
      </c>
      <c r="I99" s="112"/>
      <c r="J99" s="112"/>
    </row>
    <row r="100" spans="1:10" x14ac:dyDescent="0.25">
      <c r="A100" s="17" t="s">
        <v>21</v>
      </c>
      <c r="B100" s="130" t="s">
        <v>22</v>
      </c>
      <c r="C100" s="112"/>
      <c r="D100" s="18">
        <v>5583</v>
      </c>
      <c r="E100" s="18">
        <v>0</v>
      </c>
      <c r="F100" s="131">
        <v>0</v>
      </c>
      <c r="G100" s="112"/>
      <c r="H100" s="131">
        <v>5583</v>
      </c>
      <c r="I100" s="112"/>
      <c r="J100" s="112"/>
    </row>
    <row r="101" spans="1:10" x14ac:dyDescent="0.25">
      <c r="A101" s="19" t="s">
        <v>23</v>
      </c>
      <c r="B101" s="132" t="s">
        <v>24</v>
      </c>
      <c r="C101" s="112"/>
      <c r="D101" s="20">
        <v>5583</v>
      </c>
      <c r="E101" s="20">
        <v>0</v>
      </c>
      <c r="F101" s="133">
        <v>0</v>
      </c>
      <c r="G101" s="112"/>
      <c r="H101" s="133">
        <v>5583</v>
      </c>
      <c r="I101" s="112"/>
      <c r="J101" s="112"/>
    </row>
    <row r="102" spans="1:10" x14ac:dyDescent="0.25">
      <c r="A102" s="19" t="s">
        <v>25</v>
      </c>
      <c r="B102" s="132" t="s">
        <v>20</v>
      </c>
      <c r="C102" s="112"/>
      <c r="D102" s="20">
        <v>4256</v>
      </c>
      <c r="E102" s="20">
        <v>0</v>
      </c>
      <c r="F102" s="133">
        <v>0</v>
      </c>
      <c r="G102" s="112"/>
      <c r="H102" s="133">
        <v>4256</v>
      </c>
      <c r="I102" s="112"/>
      <c r="J102" s="112"/>
    </row>
    <row r="103" spans="1:10" x14ac:dyDescent="0.25">
      <c r="A103" s="19" t="s">
        <v>26</v>
      </c>
      <c r="B103" s="132" t="s">
        <v>27</v>
      </c>
      <c r="C103" s="112"/>
      <c r="D103" s="20">
        <v>1327</v>
      </c>
      <c r="E103" s="20">
        <v>0</v>
      </c>
      <c r="F103" s="133">
        <v>0</v>
      </c>
      <c r="G103" s="112"/>
      <c r="H103" s="133">
        <v>1327</v>
      </c>
      <c r="I103" s="112"/>
      <c r="J103" s="112"/>
    </row>
    <row r="104" spans="1:10" x14ac:dyDescent="0.25">
      <c r="A104" s="17" t="s">
        <v>34</v>
      </c>
      <c r="B104" s="130" t="s">
        <v>35</v>
      </c>
      <c r="C104" s="112"/>
      <c r="D104" s="18">
        <v>23061</v>
      </c>
      <c r="E104" s="18">
        <v>12059</v>
      </c>
      <c r="F104" s="131">
        <v>52.29</v>
      </c>
      <c r="G104" s="112"/>
      <c r="H104" s="131">
        <v>35120</v>
      </c>
      <c r="I104" s="112"/>
      <c r="J104" s="112"/>
    </row>
    <row r="105" spans="1:10" x14ac:dyDescent="0.25">
      <c r="A105" s="19" t="s">
        <v>23</v>
      </c>
      <c r="B105" s="132" t="s">
        <v>24</v>
      </c>
      <c r="C105" s="112"/>
      <c r="D105" s="20">
        <v>23061</v>
      </c>
      <c r="E105" s="20">
        <v>12059</v>
      </c>
      <c r="F105" s="133">
        <v>52.29</v>
      </c>
      <c r="G105" s="112"/>
      <c r="H105" s="133">
        <v>35120</v>
      </c>
      <c r="I105" s="112"/>
      <c r="J105" s="112"/>
    </row>
    <row r="106" spans="1:10" x14ac:dyDescent="0.25">
      <c r="A106" s="19" t="s">
        <v>25</v>
      </c>
      <c r="B106" s="132" t="s">
        <v>20</v>
      </c>
      <c r="C106" s="112"/>
      <c r="D106" s="20">
        <v>22664</v>
      </c>
      <c r="E106" s="20">
        <v>12000</v>
      </c>
      <c r="F106" s="133">
        <v>52.95</v>
      </c>
      <c r="G106" s="112"/>
      <c r="H106" s="133">
        <v>34664</v>
      </c>
      <c r="I106" s="112"/>
      <c r="J106" s="112"/>
    </row>
    <row r="107" spans="1:10" x14ac:dyDescent="0.25">
      <c r="A107" s="19" t="s">
        <v>26</v>
      </c>
      <c r="B107" s="132" t="s">
        <v>27</v>
      </c>
      <c r="C107" s="112"/>
      <c r="D107" s="20">
        <v>397</v>
      </c>
      <c r="E107" s="20">
        <v>59</v>
      </c>
      <c r="F107" s="133">
        <v>14.86</v>
      </c>
      <c r="G107" s="112"/>
      <c r="H107" s="133">
        <v>456</v>
      </c>
      <c r="I107" s="112"/>
      <c r="J107" s="112"/>
    </row>
    <row r="108" spans="1:10" x14ac:dyDescent="0.25">
      <c r="A108" s="17" t="s">
        <v>36</v>
      </c>
      <c r="B108" s="130" t="s">
        <v>37</v>
      </c>
      <c r="C108" s="112"/>
      <c r="D108" s="18">
        <v>20509</v>
      </c>
      <c r="E108" s="18">
        <v>6947</v>
      </c>
      <c r="F108" s="131">
        <v>33.869999999999997</v>
      </c>
      <c r="G108" s="112"/>
      <c r="H108" s="131">
        <v>27456</v>
      </c>
      <c r="I108" s="112"/>
      <c r="J108" s="112"/>
    </row>
    <row r="109" spans="1:10" x14ac:dyDescent="0.25">
      <c r="A109" s="19" t="s">
        <v>23</v>
      </c>
      <c r="B109" s="132" t="s">
        <v>24</v>
      </c>
      <c r="C109" s="112"/>
      <c r="D109" s="20">
        <v>20509</v>
      </c>
      <c r="E109" s="20">
        <v>6947</v>
      </c>
      <c r="F109" s="133">
        <v>33.869999999999997</v>
      </c>
      <c r="G109" s="112"/>
      <c r="H109" s="133">
        <v>27456</v>
      </c>
      <c r="I109" s="112"/>
      <c r="J109" s="112"/>
    </row>
    <row r="110" spans="1:10" x14ac:dyDescent="0.25">
      <c r="A110" s="19" t="s">
        <v>42</v>
      </c>
      <c r="B110" s="132" t="s">
        <v>43</v>
      </c>
      <c r="C110" s="112"/>
      <c r="D110" s="20">
        <v>757</v>
      </c>
      <c r="E110" s="20">
        <v>0</v>
      </c>
      <c r="F110" s="133">
        <v>0</v>
      </c>
      <c r="G110" s="112"/>
      <c r="H110" s="133">
        <v>757</v>
      </c>
      <c r="I110" s="112"/>
      <c r="J110" s="112"/>
    </row>
    <row r="111" spans="1:10" x14ac:dyDescent="0.25">
      <c r="A111" s="19" t="s">
        <v>25</v>
      </c>
      <c r="B111" s="132" t="s">
        <v>20</v>
      </c>
      <c r="C111" s="112"/>
      <c r="D111" s="20">
        <v>18236</v>
      </c>
      <c r="E111" s="20">
        <v>6947</v>
      </c>
      <c r="F111" s="133">
        <v>38.090000000000003</v>
      </c>
      <c r="G111" s="112"/>
      <c r="H111" s="133">
        <v>25183</v>
      </c>
      <c r="I111" s="112"/>
      <c r="J111" s="112"/>
    </row>
    <row r="112" spans="1:10" x14ac:dyDescent="0.25">
      <c r="A112" s="19" t="s">
        <v>32</v>
      </c>
      <c r="B112" s="132" t="s">
        <v>33</v>
      </c>
      <c r="C112" s="112"/>
      <c r="D112" s="20">
        <v>0</v>
      </c>
      <c r="E112" s="20">
        <v>0</v>
      </c>
      <c r="F112" s="133">
        <v>0</v>
      </c>
      <c r="G112" s="112"/>
      <c r="H112" s="133">
        <v>0</v>
      </c>
      <c r="I112" s="112"/>
      <c r="J112" s="112"/>
    </row>
    <row r="113" spans="1:10" x14ac:dyDescent="0.25">
      <c r="A113" s="19" t="s">
        <v>26</v>
      </c>
      <c r="B113" s="132" t="s">
        <v>27</v>
      </c>
      <c r="C113" s="112"/>
      <c r="D113" s="20">
        <v>1516</v>
      </c>
      <c r="E113" s="20">
        <v>0</v>
      </c>
      <c r="F113" s="133">
        <v>0</v>
      </c>
      <c r="G113" s="112"/>
      <c r="H113" s="133">
        <v>1516</v>
      </c>
      <c r="I113" s="112"/>
      <c r="J113" s="112"/>
    </row>
    <row r="114" spans="1:10" x14ac:dyDescent="0.25">
      <c r="A114" s="17" t="s">
        <v>50</v>
      </c>
      <c r="B114" s="130" t="s">
        <v>51</v>
      </c>
      <c r="C114" s="112"/>
      <c r="D114" s="18">
        <v>3574</v>
      </c>
      <c r="E114" s="18">
        <v>0</v>
      </c>
      <c r="F114" s="131">
        <v>0</v>
      </c>
      <c r="G114" s="112"/>
      <c r="H114" s="131">
        <v>3574</v>
      </c>
      <c r="I114" s="112"/>
      <c r="J114" s="112"/>
    </row>
    <row r="115" spans="1:10" x14ac:dyDescent="0.25">
      <c r="A115" s="19" t="s">
        <v>23</v>
      </c>
      <c r="B115" s="132" t="s">
        <v>24</v>
      </c>
      <c r="C115" s="112"/>
      <c r="D115" s="20">
        <v>1450</v>
      </c>
      <c r="E115" s="20">
        <v>0</v>
      </c>
      <c r="F115" s="133">
        <v>0</v>
      </c>
      <c r="G115" s="112"/>
      <c r="H115" s="133">
        <v>1450</v>
      </c>
      <c r="I115" s="112"/>
      <c r="J115" s="112"/>
    </row>
    <row r="116" spans="1:10" x14ac:dyDescent="0.25">
      <c r="A116" s="19" t="s">
        <v>25</v>
      </c>
      <c r="B116" s="132" t="s">
        <v>20</v>
      </c>
      <c r="C116" s="112"/>
      <c r="D116" s="20">
        <v>0</v>
      </c>
      <c r="E116" s="20">
        <v>0</v>
      </c>
      <c r="F116" s="133">
        <v>0</v>
      </c>
      <c r="G116" s="112"/>
      <c r="H116" s="133">
        <v>0</v>
      </c>
      <c r="I116" s="112"/>
      <c r="J116" s="112"/>
    </row>
    <row r="117" spans="1:10" x14ac:dyDescent="0.25">
      <c r="A117" s="19" t="s">
        <v>26</v>
      </c>
      <c r="B117" s="132" t="s">
        <v>27</v>
      </c>
      <c r="C117" s="112"/>
      <c r="D117" s="20">
        <v>1450</v>
      </c>
      <c r="E117" s="20">
        <v>0</v>
      </c>
      <c r="F117" s="133">
        <v>0</v>
      </c>
      <c r="G117" s="112"/>
      <c r="H117" s="133">
        <v>1450</v>
      </c>
      <c r="I117" s="112"/>
      <c r="J117" s="112"/>
    </row>
    <row r="118" spans="1:10" x14ac:dyDescent="0.25">
      <c r="A118" s="19" t="s">
        <v>46</v>
      </c>
      <c r="B118" s="132" t="s">
        <v>47</v>
      </c>
      <c r="C118" s="112"/>
      <c r="D118" s="20">
        <v>2124</v>
      </c>
      <c r="E118" s="20">
        <v>0</v>
      </c>
      <c r="F118" s="133">
        <v>0</v>
      </c>
      <c r="G118" s="112"/>
      <c r="H118" s="133">
        <v>2124</v>
      </c>
      <c r="I118" s="112"/>
      <c r="J118" s="112"/>
    </row>
    <row r="119" spans="1:10" x14ac:dyDescent="0.25">
      <c r="A119" s="19" t="s">
        <v>48</v>
      </c>
      <c r="B119" s="132" t="s">
        <v>49</v>
      </c>
      <c r="C119" s="112"/>
      <c r="D119" s="20">
        <v>2124</v>
      </c>
      <c r="E119" s="20">
        <v>0</v>
      </c>
      <c r="F119" s="133">
        <v>0</v>
      </c>
      <c r="G119" s="112"/>
      <c r="H119" s="133">
        <v>2124</v>
      </c>
      <c r="I119" s="112"/>
      <c r="J119" s="112"/>
    </row>
    <row r="120" spans="1:10" x14ac:dyDescent="0.25">
      <c r="A120" s="17" t="s">
        <v>62</v>
      </c>
      <c r="B120" s="130" t="s">
        <v>63</v>
      </c>
      <c r="C120" s="112"/>
      <c r="D120" s="18">
        <v>0</v>
      </c>
      <c r="E120" s="18">
        <v>0</v>
      </c>
      <c r="F120" s="131">
        <v>0</v>
      </c>
      <c r="G120" s="112"/>
      <c r="H120" s="131">
        <v>0</v>
      </c>
      <c r="I120" s="112"/>
      <c r="J120" s="112"/>
    </row>
    <row r="121" spans="1:10" x14ac:dyDescent="0.25">
      <c r="A121" s="19" t="s">
        <v>23</v>
      </c>
      <c r="B121" s="132" t="s">
        <v>24</v>
      </c>
      <c r="C121" s="112"/>
      <c r="D121" s="20">
        <v>0</v>
      </c>
      <c r="E121" s="20">
        <v>0</v>
      </c>
      <c r="F121" s="133">
        <v>0</v>
      </c>
      <c r="G121" s="112"/>
      <c r="H121" s="133">
        <v>0</v>
      </c>
      <c r="I121" s="112"/>
      <c r="J121" s="112"/>
    </row>
    <row r="122" spans="1:10" x14ac:dyDescent="0.25">
      <c r="A122" s="19" t="s">
        <v>25</v>
      </c>
      <c r="B122" s="132" t="s">
        <v>20</v>
      </c>
      <c r="C122" s="112"/>
      <c r="D122" s="20">
        <v>0</v>
      </c>
      <c r="E122" s="20">
        <v>0</v>
      </c>
      <c r="F122" s="133">
        <v>0</v>
      </c>
      <c r="G122" s="112"/>
      <c r="H122" s="133">
        <v>0</v>
      </c>
      <c r="I122" s="112"/>
      <c r="J122" s="112"/>
    </row>
    <row r="123" spans="1:10" x14ac:dyDescent="0.25">
      <c r="A123" s="19" t="s">
        <v>46</v>
      </c>
      <c r="B123" s="132" t="s">
        <v>47</v>
      </c>
      <c r="C123" s="112"/>
      <c r="D123" s="20">
        <v>0</v>
      </c>
      <c r="E123" s="20">
        <v>0</v>
      </c>
      <c r="F123" s="133">
        <v>0</v>
      </c>
      <c r="G123" s="112"/>
      <c r="H123" s="133">
        <v>0</v>
      </c>
      <c r="I123" s="112"/>
      <c r="J123" s="112"/>
    </row>
    <row r="124" spans="1:10" x14ac:dyDescent="0.25">
      <c r="A124" s="19" t="s">
        <v>48</v>
      </c>
      <c r="B124" s="132" t="s">
        <v>49</v>
      </c>
      <c r="C124" s="112"/>
      <c r="D124" s="20">
        <v>0</v>
      </c>
      <c r="E124" s="20">
        <v>0</v>
      </c>
      <c r="F124" s="133">
        <v>0</v>
      </c>
      <c r="G124" s="112"/>
      <c r="H124" s="133">
        <v>0</v>
      </c>
      <c r="I124" s="112"/>
      <c r="J124" s="112"/>
    </row>
    <row r="125" spans="1:10" ht="22.5" x14ac:dyDescent="0.25">
      <c r="A125" s="15" t="s">
        <v>64</v>
      </c>
      <c r="B125" s="136" t="s">
        <v>65</v>
      </c>
      <c r="C125" s="112"/>
      <c r="D125" s="16">
        <v>0</v>
      </c>
      <c r="E125" s="16">
        <v>0</v>
      </c>
      <c r="F125" s="137">
        <v>0</v>
      </c>
      <c r="G125" s="112"/>
      <c r="H125" s="137">
        <v>0</v>
      </c>
      <c r="I125" s="112"/>
      <c r="J125" s="112"/>
    </row>
    <row r="126" spans="1:10" x14ac:dyDescent="0.25">
      <c r="A126" s="17" t="s">
        <v>66</v>
      </c>
      <c r="B126" s="130" t="s">
        <v>67</v>
      </c>
      <c r="C126" s="112"/>
      <c r="D126" s="18">
        <v>0</v>
      </c>
      <c r="E126" s="18">
        <v>0</v>
      </c>
      <c r="F126" s="131">
        <v>0</v>
      </c>
      <c r="G126" s="112"/>
      <c r="H126" s="131">
        <v>0</v>
      </c>
      <c r="I126" s="112"/>
      <c r="J126" s="112"/>
    </row>
    <row r="127" spans="1:10" x14ac:dyDescent="0.25">
      <c r="A127" s="19" t="s">
        <v>23</v>
      </c>
      <c r="B127" s="132" t="s">
        <v>24</v>
      </c>
      <c r="C127" s="112"/>
      <c r="D127" s="20">
        <v>0</v>
      </c>
      <c r="E127" s="20">
        <v>0</v>
      </c>
      <c r="F127" s="133">
        <v>0</v>
      </c>
      <c r="G127" s="112"/>
      <c r="H127" s="133">
        <v>0</v>
      </c>
      <c r="I127" s="112"/>
      <c r="J127" s="112"/>
    </row>
    <row r="128" spans="1:10" x14ac:dyDescent="0.25">
      <c r="A128" s="19" t="s">
        <v>25</v>
      </c>
      <c r="B128" s="132" t="s">
        <v>20</v>
      </c>
      <c r="C128" s="112"/>
      <c r="D128" s="20">
        <v>0</v>
      </c>
      <c r="E128" s="20">
        <v>0</v>
      </c>
      <c r="F128" s="133">
        <v>0</v>
      </c>
      <c r="G128" s="112"/>
      <c r="H128" s="133">
        <v>0</v>
      </c>
      <c r="I128" s="112"/>
      <c r="J128" s="112"/>
    </row>
    <row r="129" spans="1:10" x14ac:dyDescent="0.25">
      <c r="A129" s="19" t="s">
        <v>26</v>
      </c>
      <c r="B129" s="132" t="s">
        <v>27</v>
      </c>
      <c r="C129" s="112"/>
      <c r="D129" s="20">
        <v>0</v>
      </c>
      <c r="E129" s="20">
        <v>0</v>
      </c>
      <c r="F129" s="133">
        <v>0</v>
      </c>
      <c r="G129" s="112"/>
      <c r="H129" s="133">
        <v>0</v>
      </c>
      <c r="I129" s="112"/>
      <c r="J129" s="112"/>
    </row>
    <row r="130" spans="1:10" ht="22.5" x14ac:dyDescent="0.25">
      <c r="A130" s="15" t="s">
        <v>68</v>
      </c>
      <c r="B130" s="136" t="s">
        <v>69</v>
      </c>
      <c r="C130" s="112"/>
      <c r="D130" s="16">
        <v>6000</v>
      </c>
      <c r="E130" s="16">
        <v>3000</v>
      </c>
      <c r="F130" s="137">
        <v>50</v>
      </c>
      <c r="G130" s="112"/>
      <c r="H130" s="137">
        <v>9000</v>
      </c>
      <c r="I130" s="112"/>
      <c r="J130" s="112"/>
    </row>
    <row r="131" spans="1:10" x14ac:dyDescent="0.25">
      <c r="A131" s="17" t="s">
        <v>70</v>
      </c>
      <c r="B131" s="130" t="s">
        <v>71</v>
      </c>
      <c r="C131" s="112"/>
      <c r="D131" s="18">
        <v>6000</v>
      </c>
      <c r="E131" s="18">
        <v>3000</v>
      </c>
      <c r="F131" s="131">
        <v>50</v>
      </c>
      <c r="G131" s="112"/>
      <c r="H131" s="131">
        <v>9000</v>
      </c>
      <c r="I131" s="112"/>
      <c r="J131" s="112"/>
    </row>
    <row r="132" spans="1:10" x14ac:dyDescent="0.25">
      <c r="A132" s="19" t="s">
        <v>23</v>
      </c>
      <c r="B132" s="132" t="s">
        <v>24</v>
      </c>
      <c r="C132" s="112"/>
      <c r="D132" s="20">
        <v>6000</v>
      </c>
      <c r="E132" s="20">
        <v>3000</v>
      </c>
      <c r="F132" s="133">
        <v>50</v>
      </c>
      <c r="G132" s="112"/>
      <c r="H132" s="133">
        <v>9000</v>
      </c>
      <c r="I132" s="112"/>
      <c r="J132" s="112"/>
    </row>
    <row r="133" spans="1:10" x14ac:dyDescent="0.25">
      <c r="A133" s="19" t="s">
        <v>25</v>
      </c>
      <c r="B133" s="132" t="s">
        <v>20</v>
      </c>
      <c r="C133" s="112"/>
      <c r="D133" s="20">
        <v>6000</v>
      </c>
      <c r="E133" s="20">
        <v>3000</v>
      </c>
      <c r="F133" s="133">
        <v>50</v>
      </c>
      <c r="G133" s="112"/>
      <c r="H133" s="133">
        <v>9000</v>
      </c>
      <c r="I133" s="112"/>
      <c r="J133" s="112"/>
    </row>
    <row r="134" spans="1:10" x14ac:dyDescent="0.25">
      <c r="A134" s="17" t="s">
        <v>36</v>
      </c>
      <c r="B134" s="130" t="s">
        <v>37</v>
      </c>
      <c r="C134" s="112"/>
      <c r="D134" s="18">
        <v>0</v>
      </c>
      <c r="E134" s="18">
        <v>0</v>
      </c>
      <c r="F134" s="131">
        <v>0</v>
      </c>
      <c r="G134" s="112"/>
      <c r="H134" s="131">
        <v>0</v>
      </c>
      <c r="I134" s="112"/>
      <c r="J134" s="112"/>
    </row>
    <row r="135" spans="1:10" x14ac:dyDescent="0.25">
      <c r="A135" s="19" t="s">
        <v>23</v>
      </c>
      <c r="B135" s="132" t="s">
        <v>24</v>
      </c>
      <c r="C135" s="112"/>
      <c r="D135" s="20">
        <v>0</v>
      </c>
      <c r="E135" s="20">
        <v>0</v>
      </c>
      <c r="F135" s="133">
        <v>0</v>
      </c>
      <c r="G135" s="112"/>
      <c r="H135" s="133">
        <v>0</v>
      </c>
      <c r="I135" s="112"/>
      <c r="J135" s="112"/>
    </row>
    <row r="136" spans="1:10" x14ac:dyDescent="0.25">
      <c r="A136" s="19" t="s">
        <v>25</v>
      </c>
      <c r="B136" s="132" t="s">
        <v>20</v>
      </c>
      <c r="C136" s="112"/>
      <c r="D136" s="20">
        <v>0</v>
      </c>
      <c r="E136" s="20">
        <v>0</v>
      </c>
      <c r="F136" s="133">
        <v>0</v>
      </c>
      <c r="G136" s="112"/>
      <c r="H136" s="133">
        <v>0</v>
      </c>
      <c r="I136" s="112"/>
      <c r="J136" s="112"/>
    </row>
    <row r="137" spans="1:10" ht="22.5" x14ac:dyDescent="0.25">
      <c r="A137" s="15" t="s">
        <v>72</v>
      </c>
      <c r="B137" s="136" t="s">
        <v>73</v>
      </c>
      <c r="C137" s="112"/>
      <c r="D137" s="16">
        <v>43545</v>
      </c>
      <c r="E137" s="16">
        <v>-27916</v>
      </c>
      <c r="F137" s="137">
        <v>-64.11</v>
      </c>
      <c r="G137" s="112"/>
      <c r="H137" s="137">
        <v>15629</v>
      </c>
      <c r="I137" s="112"/>
      <c r="J137" s="112"/>
    </row>
    <row r="138" spans="1:10" x14ac:dyDescent="0.25">
      <c r="A138" s="17" t="s">
        <v>21</v>
      </c>
      <c r="B138" s="130" t="s">
        <v>22</v>
      </c>
      <c r="C138" s="112"/>
      <c r="D138" s="18">
        <v>43545</v>
      </c>
      <c r="E138" s="18">
        <v>-27916</v>
      </c>
      <c r="F138" s="131">
        <v>-64.11</v>
      </c>
      <c r="G138" s="112"/>
      <c r="H138" s="131">
        <v>15629</v>
      </c>
      <c r="I138" s="112"/>
      <c r="J138" s="112"/>
    </row>
    <row r="139" spans="1:10" x14ac:dyDescent="0.25">
      <c r="A139" s="19" t="s">
        <v>23</v>
      </c>
      <c r="B139" s="132" t="s">
        <v>24</v>
      </c>
      <c r="C139" s="112"/>
      <c r="D139" s="20">
        <v>43545</v>
      </c>
      <c r="E139" s="20">
        <v>-27916</v>
      </c>
      <c r="F139" s="133">
        <v>-64.11</v>
      </c>
      <c r="G139" s="112"/>
      <c r="H139" s="133">
        <v>15629</v>
      </c>
      <c r="I139" s="112"/>
      <c r="J139" s="112"/>
    </row>
    <row r="140" spans="1:10" x14ac:dyDescent="0.25">
      <c r="A140" s="19" t="s">
        <v>42</v>
      </c>
      <c r="B140" s="132" t="s">
        <v>43</v>
      </c>
      <c r="C140" s="112"/>
      <c r="D140" s="20">
        <v>36909</v>
      </c>
      <c r="E140" s="20">
        <v>-22709</v>
      </c>
      <c r="F140" s="133">
        <v>-61.53</v>
      </c>
      <c r="G140" s="112"/>
      <c r="H140" s="133">
        <v>14200</v>
      </c>
      <c r="I140" s="112"/>
      <c r="J140" s="112"/>
    </row>
    <row r="141" spans="1:10" x14ac:dyDescent="0.25">
      <c r="A141" s="19" t="s">
        <v>25</v>
      </c>
      <c r="B141" s="132" t="s">
        <v>20</v>
      </c>
      <c r="C141" s="112"/>
      <c r="D141" s="20">
        <v>6636</v>
      </c>
      <c r="E141" s="20">
        <v>-5207</v>
      </c>
      <c r="F141" s="133">
        <v>-78.47</v>
      </c>
      <c r="G141" s="112"/>
      <c r="H141" s="133">
        <v>1429</v>
      </c>
      <c r="I141" s="112"/>
      <c r="J141" s="112"/>
    </row>
    <row r="142" spans="1:10" ht="22.5" x14ac:dyDescent="0.25">
      <c r="A142" s="15" t="s">
        <v>74</v>
      </c>
      <c r="B142" s="136" t="s">
        <v>75</v>
      </c>
      <c r="C142" s="112"/>
      <c r="D142" s="16">
        <v>0</v>
      </c>
      <c r="E142" s="16">
        <v>0</v>
      </c>
      <c r="F142" s="137">
        <v>0</v>
      </c>
      <c r="G142" s="112"/>
      <c r="H142" s="137">
        <v>0</v>
      </c>
      <c r="I142" s="112"/>
      <c r="J142" s="112"/>
    </row>
    <row r="143" spans="1:10" x14ac:dyDescent="0.25">
      <c r="A143" s="17" t="s">
        <v>28</v>
      </c>
      <c r="B143" s="130" t="s">
        <v>29</v>
      </c>
      <c r="C143" s="112"/>
      <c r="D143" s="18">
        <v>0</v>
      </c>
      <c r="E143" s="18">
        <v>0</v>
      </c>
      <c r="F143" s="131">
        <v>0</v>
      </c>
      <c r="G143" s="112"/>
      <c r="H143" s="131">
        <v>0</v>
      </c>
      <c r="I143" s="112"/>
      <c r="J143" s="112"/>
    </row>
    <row r="144" spans="1:10" x14ac:dyDescent="0.25">
      <c r="A144" s="19" t="s">
        <v>23</v>
      </c>
      <c r="B144" s="132" t="s">
        <v>24</v>
      </c>
      <c r="C144" s="112"/>
      <c r="D144" s="20">
        <v>0</v>
      </c>
      <c r="E144" s="20">
        <v>0</v>
      </c>
      <c r="F144" s="133">
        <v>0</v>
      </c>
      <c r="G144" s="112"/>
      <c r="H144" s="133">
        <v>0</v>
      </c>
      <c r="I144" s="112"/>
      <c r="J144" s="112"/>
    </row>
    <row r="145" spans="1:10" x14ac:dyDescent="0.25">
      <c r="A145" s="19" t="s">
        <v>42</v>
      </c>
      <c r="B145" s="132" t="s">
        <v>43</v>
      </c>
      <c r="C145" s="112"/>
      <c r="D145" s="20">
        <v>0</v>
      </c>
      <c r="E145" s="20">
        <v>0</v>
      </c>
      <c r="F145" s="133">
        <v>0</v>
      </c>
      <c r="G145" s="112"/>
      <c r="H145" s="133">
        <v>0</v>
      </c>
      <c r="I145" s="112"/>
      <c r="J145" s="112"/>
    </row>
    <row r="146" spans="1:10" x14ac:dyDescent="0.25">
      <c r="A146" s="17" t="s">
        <v>36</v>
      </c>
      <c r="B146" s="130" t="s">
        <v>37</v>
      </c>
      <c r="C146" s="112"/>
      <c r="D146" s="18">
        <v>0</v>
      </c>
      <c r="E146" s="18">
        <v>0</v>
      </c>
      <c r="F146" s="131">
        <v>0</v>
      </c>
      <c r="G146" s="112"/>
      <c r="H146" s="131">
        <v>0</v>
      </c>
      <c r="I146" s="112"/>
      <c r="J146" s="112"/>
    </row>
    <row r="147" spans="1:10" x14ac:dyDescent="0.25">
      <c r="A147" s="19" t="s">
        <v>23</v>
      </c>
      <c r="B147" s="132" t="s">
        <v>24</v>
      </c>
      <c r="C147" s="112"/>
      <c r="D147" s="20">
        <v>0</v>
      </c>
      <c r="E147" s="20">
        <v>0</v>
      </c>
      <c r="F147" s="133">
        <v>0</v>
      </c>
      <c r="G147" s="112"/>
      <c r="H147" s="133">
        <v>0</v>
      </c>
      <c r="I147" s="112"/>
      <c r="J147" s="112"/>
    </row>
    <row r="148" spans="1:10" x14ac:dyDescent="0.25">
      <c r="A148" s="19" t="s">
        <v>42</v>
      </c>
      <c r="B148" s="132" t="s">
        <v>43</v>
      </c>
      <c r="C148" s="112"/>
      <c r="D148" s="20">
        <v>0</v>
      </c>
      <c r="E148" s="20">
        <v>0</v>
      </c>
      <c r="F148" s="133">
        <v>0</v>
      </c>
      <c r="G148" s="112"/>
      <c r="H148" s="133">
        <v>0</v>
      </c>
      <c r="I148" s="112"/>
      <c r="J148" s="112"/>
    </row>
    <row r="149" spans="1:10" x14ac:dyDescent="0.25">
      <c r="A149" s="19" t="s">
        <v>25</v>
      </c>
      <c r="B149" s="132" t="s">
        <v>20</v>
      </c>
      <c r="C149" s="112"/>
      <c r="D149" s="20">
        <v>0</v>
      </c>
      <c r="E149" s="20">
        <v>0</v>
      </c>
      <c r="F149" s="133">
        <v>0</v>
      </c>
      <c r="G149" s="112"/>
      <c r="H149" s="133">
        <v>0</v>
      </c>
      <c r="I149" s="112"/>
      <c r="J149" s="112"/>
    </row>
    <row r="150" spans="1:10" ht="22.5" x14ac:dyDescent="0.25">
      <c r="A150" s="15" t="s">
        <v>76</v>
      </c>
      <c r="B150" s="136" t="s">
        <v>77</v>
      </c>
      <c r="C150" s="112"/>
      <c r="D150" s="16">
        <v>44788</v>
      </c>
      <c r="E150" s="16">
        <v>-11791</v>
      </c>
      <c r="F150" s="137">
        <v>-26.33</v>
      </c>
      <c r="G150" s="112"/>
      <c r="H150" s="137">
        <v>32997</v>
      </c>
      <c r="I150" s="112"/>
      <c r="J150" s="112"/>
    </row>
    <row r="151" spans="1:10" x14ac:dyDescent="0.25">
      <c r="A151" s="17" t="s">
        <v>21</v>
      </c>
      <c r="B151" s="130" t="s">
        <v>22</v>
      </c>
      <c r="C151" s="112"/>
      <c r="D151" s="18">
        <v>8242</v>
      </c>
      <c r="E151" s="18">
        <v>-5883</v>
      </c>
      <c r="F151" s="131">
        <v>-71.38</v>
      </c>
      <c r="G151" s="112"/>
      <c r="H151" s="131">
        <v>2359</v>
      </c>
      <c r="I151" s="112"/>
      <c r="J151" s="112"/>
    </row>
    <row r="152" spans="1:10" x14ac:dyDescent="0.25">
      <c r="A152" s="19" t="s">
        <v>23</v>
      </c>
      <c r="B152" s="132" t="s">
        <v>24</v>
      </c>
      <c r="C152" s="112"/>
      <c r="D152" s="20">
        <v>8242</v>
      </c>
      <c r="E152" s="20">
        <v>-5883</v>
      </c>
      <c r="F152" s="133">
        <v>-71.38</v>
      </c>
      <c r="G152" s="112"/>
      <c r="H152" s="133">
        <v>2359</v>
      </c>
      <c r="I152" s="112"/>
      <c r="J152" s="112"/>
    </row>
    <row r="153" spans="1:10" x14ac:dyDescent="0.25">
      <c r="A153" s="19" t="s">
        <v>42</v>
      </c>
      <c r="B153" s="132" t="s">
        <v>43</v>
      </c>
      <c r="C153" s="112"/>
      <c r="D153" s="20">
        <v>7149</v>
      </c>
      <c r="E153" s="20">
        <v>-4908</v>
      </c>
      <c r="F153" s="133">
        <v>-68.650000000000006</v>
      </c>
      <c r="G153" s="112"/>
      <c r="H153" s="133">
        <v>2241</v>
      </c>
      <c r="I153" s="112"/>
      <c r="J153" s="112"/>
    </row>
    <row r="154" spans="1:10" x14ac:dyDescent="0.25">
      <c r="A154" s="19" t="s">
        <v>25</v>
      </c>
      <c r="B154" s="132" t="s">
        <v>20</v>
      </c>
      <c r="C154" s="112"/>
      <c r="D154" s="20">
        <v>1093</v>
      </c>
      <c r="E154" s="20">
        <v>-975</v>
      </c>
      <c r="F154" s="133">
        <v>-89.2</v>
      </c>
      <c r="G154" s="112"/>
      <c r="H154" s="133">
        <v>118</v>
      </c>
      <c r="I154" s="112"/>
      <c r="J154" s="112"/>
    </row>
    <row r="155" spans="1:10" x14ac:dyDescent="0.25">
      <c r="A155" s="17" t="s">
        <v>70</v>
      </c>
      <c r="B155" s="130" t="s">
        <v>71</v>
      </c>
      <c r="C155" s="112"/>
      <c r="D155" s="18">
        <v>36546</v>
      </c>
      <c r="E155" s="18">
        <v>-5908</v>
      </c>
      <c r="F155" s="131">
        <v>-16.170000000000002</v>
      </c>
      <c r="G155" s="112"/>
      <c r="H155" s="131">
        <v>30638</v>
      </c>
      <c r="I155" s="112"/>
      <c r="J155" s="112"/>
    </row>
    <row r="156" spans="1:10" x14ac:dyDescent="0.25">
      <c r="A156" s="19" t="s">
        <v>23</v>
      </c>
      <c r="B156" s="132" t="s">
        <v>24</v>
      </c>
      <c r="C156" s="112"/>
      <c r="D156" s="20">
        <v>36546</v>
      </c>
      <c r="E156" s="20">
        <v>-5908</v>
      </c>
      <c r="F156" s="133">
        <v>-16.170000000000002</v>
      </c>
      <c r="G156" s="112"/>
      <c r="H156" s="133">
        <v>30638</v>
      </c>
      <c r="I156" s="112"/>
      <c r="J156" s="112"/>
    </row>
    <row r="157" spans="1:10" x14ac:dyDescent="0.25">
      <c r="A157" s="19" t="s">
        <v>42</v>
      </c>
      <c r="B157" s="132" t="s">
        <v>43</v>
      </c>
      <c r="C157" s="112"/>
      <c r="D157" s="20">
        <v>33055</v>
      </c>
      <c r="E157" s="20">
        <v>-4739</v>
      </c>
      <c r="F157" s="133">
        <v>-14.34</v>
      </c>
      <c r="G157" s="112"/>
      <c r="H157" s="133">
        <v>28316</v>
      </c>
      <c r="I157" s="112"/>
      <c r="J157" s="112"/>
    </row>
    <row r="158" spans="1:10" x14ac:dyDescent="0.25">
      <c r="A158" s="19" t="s">
        <v>25</v>
      </c>
      <c r="B158" s="132" t="s">
        <v>20</v>
      </c>
      <c r="C158" s="112"/>
      <c r="D158" s="20">
        <v>3491</v>
      </c>
      <c r="E158" s="20">
        <v>-1169</v>
      </c>
      <c r="F158" s="133">
        <v>-33.49</v>
      </c>
      <c r="G158" s="112"/>
      <c r="H158" s="133">
        <v>2322</v>
      </c>
      <c r="I158" s="112"/>
      <c r="J158" s="112"/>
    </row>
    <row r="159" spans="1:10" ht="22.5" x14ac:dyDescent="0.25">
      <c r="A159" s="15" t="s">
        <v>78</v>
      </c>
      <c r="B159" s="136" t="s">
        <v>79</v>
      </c>
      <c r="C159" s="112"/>
      <c r="D159" s="16">
        <v>0</v>
      </c>
      <c r="E159" s="16">
        <v>28100</v>
      </c>
      <c r="F159" s="137">
        <v>100</v>
      </c>
      <c r="G159" s="112"/>
      <c r="H159" s="137">
        <v>28100</v>
      </c>
      <c r="I159" s="112"/>
      <c r="J159" s="112"/>
    </row>
    <row r="160" spans="1:10" x14ac:dyDescent="0.25">
      <c r="A160" s="17" t="s">
        <v>21</v>
      </c>
      <c r="B160" s="130" t="s">
        <v>22</v>
      </c>
      <c r="C160" s="112"/>
      <c r="D160" s="18">
        <v>0</v>
      </c>
      <c r="E160" s="18">
        <v>14100</v>
      </c>
      <c r="F160" s="131">
        <v>100</v>
      </c>
      <c r="G160" s="112"/>
      <c r="H160" s="131">
        <v>14100</v>
      </c>
      <c r="I160" s="112"/>
      <c r="J160" s="112"/>
    </row>
    <row r="161" spans="1:10" x14ac:dyDescent="0.25">
      <c r="A161" s="19" t="s">
        <v>23</v>
      </c>
      <c r="B161" s="132" t="s">
        <v>24</v>
      </c>
      <c r="C161" s="112"/>
      <c r="D161" s="20">
        <v>0</v>
      </c>
      <c r="E161" s="20">
        <v>14100</v>
      </c>
      <c r="F161" s="133">
        <v>100</v>
      </c>
      <c r="G161" s="112"/>
      <c r="H161" s="133">
        <v>14100</v>
      </c>
      <c r="I161" s="112"/>
      <c r="J161" s="112"/>
    </row>
    <row r="162" spans="1:10" x14ac:dyDescent="0.25">
      <c r="A162" s="19" t="s">
        <v>42</v>
      </c>
      <c r="B162" s="132" t="s">
        <v>43</v>
      </c>
      <c r="C162" s="112"/>
      <c r="D162" s="20">
        <v>0</v>
      </c>
      <c r="E162" s="20">
        <v>13500</v>
      </c>
      <c r="F162" s="133">
        <v>100</v>
      </c>
      <c r="G162" s="112"/>
      <c r="H162" s="133">
        <v>13500</v>
      </c>
      <c r="I162" s="112"/>
      <c r="J162" s="112"/>
    </row>
    <row r="163" spans="1:10" x14ac:dyDescent="0.25">
      <c r="A163" s="19" t="s">
        <v>25</v>
      </c>
      <c r="B163" s="132" t="s">
        <v>20</v>
      </c>
      <c r="C163" s="112"/>
      <c r="D163" s="20">
        <v>0</v>
      </c>
      <c r="E163" s="20">
        <v>600</v>
      </c>
      <c r="F163" s="133">
        <v>100</v>
      </c>
      <c r="G163" s="112"/>
      <c r="H163" s="133">
        <v>600</v>
      </c>
      <c r="I163" s="112"/>
      <c r="J163" s="112"/>
    </row>
    <row r="164" spans="1:10" x14ac:dyDescent="0.25">
      <c r="A164" s="17" t="s">
        <v>70</v>
      </c>
      <c r="B164" s="130" t="s">
        <v>71</v>
      </c>
      <c r="C164" s="112"/>
      <c r="D164" s="18">
        <v>0</v>
      </c>
      <c r="E164" s="18">
        <v>14000</v>
      </c>
      <c r="F164" s="131">
        <v>100</v>
      </c>
      <c r="G164" s="112"/>
      <c r="H164" s="131">
        <v>14000</v>
      </c>
      <c r="I164" s="112"/>
      <c r="J164" s="112"/>
    </row>
    <row r="165" spans="1:10" x14ac:dyDescent="0.25">
      <c r="A165" s="19" t="s">
        <v>23</v>
      </c>
      <c r="B165" s="132" t="s">
        <v>24</v>
      </c>
      <c r="C165" s="112"/>
      <c r="D165" s="20">
        <v>0</v>
      </c>
      <c r="E165" s="20">
        <v>14000</v>
      </c>
      <c r="F165" s="133">
        <v>100</v>
      </c>
      <c r="G165" s="112"/>
      <c r="H165" s="133">
        <v>14000</v>
      </c>
      <c r="I165" s="112"/>
      <c r="J165" s="112"/>
    </row>
    <row r="166" spans="1:10" x14ac:dyDescent="0.25">
      <c r="A166" s="19" t="s">
        <v>42</v>
      </c>
      <c r="B166" s="132" t="s">
        <v>43</v>
      </c>
      <c r="C166" s="112"/>
      <c r="D166" s="20">
        <v>0</v>
      </c>
      <c r="E166" s="20">
        <v>12000</v>
      </c>
      <c r="F166" s="133">
        <v>100</v>
      </c>
      <c r="G166" s="112"/>
      <c r="H166" s="133">
        <v>12000</v>
      </c>
      <c r="I166" s="112"/>
      <c r="J166" s="112"/>
    </row>
    <row r="167" spans="1:10" x14ac:dyDescent="0.25">
      <c r="A167" s="19" t="s">
        <v>25</v>
      </c>
      <c r="B167" s="132" t="s">
        <v>20</v>
      </c>
      <c r="C167" s="112"/>
      <c r="D167" s="20">
        <v>0</v>
      </c>
      <c r="E167" s="20">
        <v>2000</v>
      </c>
      <c r="F167" s="133">
        <v>100</v>
      </c>
      <c r="G167" s="112"/>
      <c r="H167" s="133">
        <v>2000</v>
      </c>
      <c r="I167" s="112"/>
      <c r="J167" s="112"/>
    </row>
    <row r="168" spans="1:10" ht="0" hidden="1" customHeight="1" x14ac:dyDescent="0.25"/>
  </sheetData>
  <mergeCells count="470">
    <mergeCell ref="B167:C167"/>
    <mergeCell ref="F167:G167"/>
    <mergeCell ref="H167:J167"/>
    <mergeCell ref="B165:C165"/>
    <mergeCell ref="F165:G165"/>
    <mergeCell ref="H165:J165"/>
    <mergeCell ref="B166:C166"/>
    <mergeCell ref="F166:G166"/>
    <mergeCell ref="H166:J166"/>
    <mergeCell ref="B163:C163"/>
    <mergeCell ref="F163:G163"/>
    <mergeCell ref="H163:J163"/>
    <mergeCell ref="B164:C164"/>
    <mergeCell ref="F164:G164"/>
    <mergeCell ref="H164:J164"/>
    <mergeCell ref="B161:C161"/>
    <mergeCell ref="F161:G161"/>
    <mergeCell ref="H161:J161"/>
    <mergeCell ref="B162:C162"/>
    <mergeCell ref="F162:G162"/>
    <mergeCell ref="H162:J162"/>
    <mergeCell ref="B159:C159"/>
    <mergeCell ref="F159:G159"/>
    <mergeCell ref="H159:J159"/>
    <mergeCell ref="B160:C160"/>
    <mergeCell ref="F160:G160"/>
    <mergeCell ref="H160:J160"/>
    <mergeCell ref="B157:C157"/>
    <mergeCell ref="F157:G157"/>
    <mergeCell ref="H157:J157"/>
    <mergeCell ref="B158:C158"/>
    <mergeCell ref="F158:G158"/>
    <mergeCell ref="H158:J158"/>
    <mergeCell ref="B155:C155"/>
    <mergeCell ref="F155:G155"/>
    <mergeCell ref="H155:J155"/>
    <mergeCell ref="B156:C156"/>
    <mergeCell ref="F156:G156"/>
    <mergeCell ref="H156:J156"/>
    <mergeCell ref="B153:C153"/>
    <mergeCell ref="F153:G153"/>
    <mergeCell ref="H153:J153"/>
    <mergeCell ref="B154:C154"/>
    <mergeCell ref="F154:G154"/>
    <mergeCell ref="H154:J154"/>
    <mergeCell ref="B151:C151"/>
    <mergeCell ref="F151:G151"/>
    <mergeCell ref="H151:J151"/>
    <mergeCell ref="B152:C152"/>
    <mergeCell ref="F152:G152"/>
    <mergeCell ref="H152:J152"/>
    <mergeCell ref="B149:C149"/>
    <mergeCell ref="F149:G149"/>
    <mergeCell ref="H149:J149"/>
    <mergeCell ref="B150:C150"/>
    <mergeCell ref="F150:G150"/>
    <mergeCell ref="H150:J150"/>
    <mergeCell ref="B147:C147"/>
    <mergeCell ref="F147:G147"/>
    <mergeCell ref="H147:J147"/>
    <mergeCell ref="B148:C148"/>
    <mergeCell ref="F148:G148"/>
    <mergeCell ref="H148:J148"/>
    <mergeCell ref="B145:C145"/>
    <mergeCell ref="F145:G145"/>
    <mergeCell ref="H145:J145"/>
    <mergeCell ref="B146:C146"/>
    <mergeCell ref="F146:G146"/>
    <mergeCell ref="H146:J146"/>
    <mergeCell ref="B143:C143"/>
    <mergeCell ref="F143:G143"/>
    <mergeCell ref="H143:J143"/>
    <mergeCell ref="B144:C144"/>
    <mergeCell ref="F144:G144"/>
    <mergeCell ref="H144:J144"/>
    <mergeCell ref="B141:C141"/>
    <mergeCell ref="F141:G141"/>
    <mergeCell ref="H141:J141"/>
    <mergeCell ref="B142:C142"/>
    <mergeCell ref="F142:G142"/>
    <mergeCell ref="H142:J142"/>
    <mergeCell ref="B139:C139"/>
    <mergeCell ref="F139:G139"/>
    <mergeCell ref="H139:J139"/>
    <mergeCell ref="B140:C140"/>
    <mergeCell ref="F140:G140"/>
    <mergeCell ref="H140:J140"/>
    <mergeCell ref="B137:C137"/>
    <mergeCell ref="F137:G137"/>
    <mergeCell ref="H137:J137"/>
    <mergeCell ref="B138:C138"/>
    <mergeCell ref="F138:G138"/>
    <mergeCell ref="H138:J138"/>
    <mergeCell ref="B135:C135"/>
    <mergeCell ref="F135:G135"/>
    <mergeCell ref="H135:J135"/>
    <mergeCell ref="B136:C136"/>
    <mergeCell ref="F136:G136"/>
    <mergeCell ref="H136:J136"/>
    <mergeCell ref="B133:C133"/>
    <mergeCell ref="F133:G133"/>
    <mergeCell ref="H133:J133"/>
    <mergeCell ref="B134:C134"/>
    <mergeCell ref="F134:G134"/>
    <mergeCell ref="H134:J134"/>
    <mergeCell ref="B131:C131"/>
    <mergeCell ref="F131:G131"/>
    <mergeCell ref="H131:J131"/>
    <mergeCell ref="B132:C132"/>
    <mergeCell ref="F132:G132"/>
    <mergeCell ref="H132:J132"/>
    <mergeCell ref="B129:C129"/>
    <mergeCell ref="F129:G129"/>
    <mergeCell ref="H129:J129"/>
    <mergeCell ref="B130:C130"/>
    <mergeCell ref="F130:G130"/>
    <mergeCell ref="H130:J130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23:C123"/>
    <mergeCell ref="F123:G123"/>
    <mergeCell ref="H123:J123"/>
    <mergeCell ref="B124:C124"/>
    <mergeCell ref="F124:G124"/>
    <mergeCell ref="H124:J124"/>
    <mergeCell ref="B121:C121"/>
    <mergeCell ref="F121:G121"/>
    <mergeCell ref="H121:J121"/>
    <mergeCell ref="B122:C122"/>
    <mergeCell ref="F122:G122"/>
    <mergeCell ref="H122:J122"/>
    <mergeCell ref="B119:C119"/>
    <mergeCell ref="F119:G119"/>
    <mergeCell ref="H119:J119"/>
    <mergeCell ref="B120:C120"/>
    <mergeCell ref="F120:G120"/>
    <mergeCell ref="H120:J120"/>
    <mergeCell ref="B117:C117"/>
    <mergeCell ref="F117:G117"/>
    <mergeCell ref="H117:J117"/>
    <mergeCell ref="B118:C118"/>
    <mergeCell ref="F118:G118"/>
    <mergeCell ref="H118:J118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07:C107"/>
    <mergeCell ref="F107:G107"/>
    <mergeCell ref="H107:J107"/>
    <mergeCell ref="B108:C108"/>
    <mergeCell ref="F108:G108"/>
    <mergeCell ref="H108:J108"/>
    <mergeCell ref="B105:C105"/>
    <mergeCell ref="F105:G105"/>
    <mergeCell ref="H105:J105"/>
    <mergeCell ref="B106:C106"/>
    <mergeCell ref="F106:G106"/>
    <mergeCell ref="H106:J106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5:C95"/>
    <mergeCell ref="F95:G95"/>
    <mergeCell ref="H95:J95"/>
    <mergeCell ref="B96:C96"/>
    <mergeCell ref="F96:G96"/>
    <mergeCell ref="H96:J96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83:C83"/>
    <mergeCell ref="F83:G83"/>
    <mergeCell ref="H83:J83"/>
    <mergeCell ref="B84:C84"/>
    <mergeCell ref="F84:G84"/>
    <mergeCell ref="H84:J84"/>
    <mergeCell ref="B81:C81"/>
    <mergeCell ref="F81:G81"/>
    <mergeCell ref="H81:J81"/>
    <mergeCell ref="B82:C82"/>
    <mergeCell ref="F82:G82"/>
    <mergeCell ref="H82:J82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1:C71"/>
    <mergeCell ref="F71:G71"/>
    <mergeCell ref="H71:J71"/>
    <mergeCell ref="B72:C72"/>
    <mergeCell ref="F72:G72"/>
    <mergeCell ref="H72:J72"/>
    <mergeCell ref="B69:C69"/>
    <mergeCell ref="F69:G69"/>
    <mergeCell ref="H69:J69"/>
    <mergeCell ref="B70:C70"/>
    <mergeCell ref="F70:G70"/>
    <mergeCell ref="H70:J70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59:C59"/>
    <mergeCell ref="F59:G59"/>
    <mergeCell ref="H59:J59"/>
    <mergeCell ref="B60:C60"/>
    <mergeCell ref="F60:G60"/>
    <mergeCell ref="H60:J60"/>
    <mergeCell ref="B57:C57"/>
    <mergeCell ref="F57:G57"/>
    <mergeCell ref="H57:J57"/>
    <mergeCell ref="B58:C58"/>
    <mergeCell ref="F58:G58"/>
    <mergeCell ref="H58:J58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47:C47"/>
    <mergeCell ref="F47:G47"/>
    <mergeCell ref="H47:J47"/>
    <mergeCell ref="B48:C48"/>
    <mergeCell ref="F48:G48"/>
    <mergeCell ref="H48:J48"/>
    <mergeCell ref="B45:C45"/>
    <mergeCell ref="F45:G45"/>
    <mergeCell ref="H45:J45"/>
    <mergeCell ref="B46:C46"/>
    <mergeCell ref="F46:G46"/>
    <mergeCell ref="H46:J46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33:C33"/>
    <mergeCell ref="F33:G33"/>
    <mergeCell ref="H33:J33"/>
    <mergeCell ref="B34:C34"/>
    <mergeCell ref="F34:G34"/>
    <mergeCell ref="H34:J34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23:C23"/>
    <mergeCell ref="F23:G23"/>
    <mergeCell ref="H23:J23"/>
    <mergeCell ref="B24:C24"/>
    <mergeCell ref="F24:G24"/>
    <mergeCell ref="H24:J24"/>
    <mergeCell ref="B21:C21"/>
    <mergeCell ref="F21:G21"/>
    <mergeCell ref="H21:J21"/>
    <mergeCell ref="B22:C22"/>
    <mergeCell ref="F22:G22"/>
    <mergeCell ref="H22:J22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16:C16"/>
    <mergeCell ref="F16:G16"/>
    <mergeCell ref="H16:J16"/>
    <mergeCell ref="A5:D5"/>
    <mergeCell ref="A7:D7"/>
    <mergeCell ref="A9:D9"/>
    <mergeCell ref="A11:L11"/>
    <mergeCell ref="A13:L13"/>
    <mergeCell ref="B19:C19"/>
    <mergeCell ref="F19:G19"/>
    <mergeCell ref="H19:J19"/>
    <mergeCell ref="A1:B1"/>
    <mergeCell ref="G1:H1"/>
    <mergeCell ref="J1:L1"/>
    <mergeCell ref="A3:B3"/>
    <mergeCell ref="G3:H3"/>
    <mergeCell ref="J3:L3"/>
    <mergeCell ref="B15:C15"/>
    <mergeCell ref="F15:G15"/>
    <mergeCell ref="H15:J15"/>
  </mergeCells>
  <pageMargins left="0.39370078740157499" right="0.196850393700787" top="0.39370078740157499" bottom="0.63976377952755903" header="0.39370078740157499" footer="0.39370078740157499"/>
  <pageSetup paperSize="9" scale="67" fitToHeight="0" orientation="portrait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42B7-4027-42AC-B326-73DFC9ED06AD}">
  <sheetPr>
    <pageSetUpPr fitToPage="1"/>
  </sheetPr>
  <dimension ref="A1:J48"/>
  <sheetViews>
    <sheetView topLeftCell="A19" workbookViewId="0">
      <selection sqref="A1:J48"/>
    </sheetView>
  </sheetViews>
  <sheetFormatPr defaultRowHeight="15" x14ac:dyDescent="0.25"/>
  <cols>
    <col min="1" max="1" width="20" customWidth="1"/>
    <col min="2" max="2" width="83.140625" customWidth="1"/>
    <col min="3" max="3" width="14.85546875" customWidth="1"/>
    <col min="6" max="6" width="16.7109375" customWidth="1"/>
    <col min="7" max="7" width="12.7109375" customWidth="1"/>
    <col min="8" max="8" width="14.5703125" customWidth="1"/>
  </cols>
  <sheetData>
    <row r="1" spans="1:10" ht="15.75" x14ac:dyDescent="0.25">
      <c r="A1" s="155" t="s">
        <v>128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5.75" x14ac:dyDescent="0.25">
      <c r="A3" s="54" t="s">
        <v>129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142" t="s">
        <v>130</v>
      </c>
      <c r="B4" s="142"/>
      <c r="C4" s="142"/>
      <c r="D4" s="142"/>
      <c r="E4" s="142"/>
      <c r="F4" s="142"/>
      <c r="G4" s="142"/>
      <c r="H4" s="142"/>
      <c r="I4" s="142"/>
      <c r="J4" s="156"/>
    </row>
    <row r="5" spans="1:10" ht="15.75" x14ac:dyDescent="0.25">
      <c r="A5" s="54"/>
      <c r="B5" s="54"/>
      <c r="C5" s="54"/>
      <c r="D5" s="54"/>
      <c r="E5" s="54"/>
      <c r="F5" s="54"/>
      <c r="G5" s="54"/>
      <c r="H5" s="54"/>
      <c r="I5" s="54"/>
      <c r="J5" s="55"/>
    </row>
    <row r="6" spans="1:10" x14ac:dyDescent="0.25">
      <c r="A6" s="142" t="s">
        <v>131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5.75" x14ac:dyDescent="0.25">
      <c r="A7" s="56"/>
      <c r="B7" s="57"/>
      <c r="C7" s="57"/>
      <c r="D7" s="57"/>
      <c r="E7" s="58"/>
      <c r="F7" s="58"/>
      <c r="G7" s="58"/>
      <c r="H7" s="59"/>
      <c r="I7" s="59"/>
      <c r="J7" s="60"/>
    </row>
    <row r="8" spans="1:10" x14ac:dyDescent="0.25">
      <c r="A8" s="27"/>
      <c r="B8" s="27"/>
      <c r="C8" s="27"/>
      <c r="D8" s="27"/>
      <c r="E8" s="27"/>
      <c r="F8" s="27"/>
      <c r="G8" s="27"/>
      <c r="H8" s="61" t="s">
        <v>132</v>
      </c>
      <c r="I8" s="27"/>
      <c r="J8" s="27"/>
    </row>
    <row r="9" spans="1:10" ht="25.5" x14ac:dyDescent="0.25">
      <c r="A9" s="144" t="s">
        <v>133</v>
      </c>
      <c r="B9" s="145"/>
      <c r="C9" s="145"/>
      <c r="D9" s="145"/>
      <c r="E9" s="146"/>
      <c r="F9" s="62" t="s">
        <v>134</v>
      </c>
      <c r="G9" s="62" t="s">
        <v>135</v>
      </c>
      <c r="H9" s="63" t="s">
        <v>136</v>
      </c>
      <c r="I9" s="27"/>
      <c r="J9" s="27"/>
    </row>
    <row r="10" spans="1:10" x14ac:dyDescent="0.25">
      <c r="A10" s="147"/>
      <c r="B10" s="148"/>
      <c r="C10" s="148"/>
      <c r="D10" s="148"/>
      <c r="E10" s="149"/>
      <c r="F10" s="64" t="s">
        <v>132</v>
      </c>
      <c r="G10" s="64" t="s">
        <v>132</v>
      </c>
      <c r="H10" s="65" t="s">
        <v>132</v>
      </c>
      <c r="I10" s="27"/>
      <c r="J10" s="27"/>
    </row>
    <row r="11" spans="1:10" x14ac:dyDescent="0.25">
      <c r="A11" s="157" t="s">
        <v>137</v>
      </c>
      <c r="B11" s="158"/>
      <c r="C11" s="158"/>
      <c r="D11" s="158"/>
      <c r="E11" s="159"/>
      <c r="F11" s="66">
        <f t="shared" ref="F11:H11" si="0">F12+F13</f>
        <v>2064776</v>
      </c>
      <c r="G11" s="66">
        <f t="shared" si="0"/>
        <v>-135958</v>
      </c>
      <c r="H11" s="66">
        <f t="shared" si="0"/>
        <v>1928818</v>
      </c>
      <c r="I11" s="27"/>
      <c r="J11" s="27"/>
    </row>
    <row r="12" spans="1:10" x14ac:dyDescent="0.25">
      <c r="A12" s="67">
        <v>6</v>
      </c>
      <c r="B12" s="68" t="s">
        <v>90</v>
      </c>
      <c r="C12" s="69"/>
      <c r="D12" s="69"/>
      <c r="E12" s="70"/>
      <c r="F12" s="71">
        <v>2064776</v>
      </c>
      <c r="G12" s="71">
        <f>H12-F12</f>
        <v>-135958</v>
      </c>
      <c r="H12" s="71">
        <v>1928818</v>
      </c>
      <c r="I12" s="27"/>
      <c r="J12" s="27"/>
    </row>
    <row r="13" spans="1:10" x14ac:dyDescent="0.25">
      <c r="A13" s="67">
        <v>7</v>
      </c>
      <c r="B13" s="68" t="s">
        <v>114</v>
      </c>
      <c r="C13" s="72"/>
      <c r="D13" s="72"/>
      <c r="E13" s="70"/>
      <c r="F13" s="71">
        <v>0</v>
      </c>
      <c r="G13" s="71">
        <v>0</v>
      </c>
      <c r="H13" s="71">
        <v>0</v>
      </c>
      <c r="I13" s="27"/>
      <c r="J13" s="27"/>
    </row>
    <row r="14" spans="1:10" x14ac:dyDescent="0.25">
      <c r="A14" s="73" t="s">
        <v>138</v>
      </c>
      <c r="B14" s="74"/>
      <c r="C14" s="74"/>
      <c r="D14" s="74"/>
      <c r="E14" s="75"/>
      <c r="F14" s="66">
        <f t="shared" ref="F14:H14" si="1">F15+F16</f>
        <v>2105373</v>
      </c>
      <c r="G14" s="66">
        <f t="shared" si="1"/>
        <v>-135958</v>
      </c>
      <c r="H14" s="66">
        <f t="shared" si="1"/>
        <v>1969415</v>
      </c>
      <c r="I14" s="27"/>
      <c r="J14" s="27"/>
    </row>
    <row r="15" spans="1:10" x14ac:dyDescent="0.25">
      <c r="A15" s="67">
        <v>3</v>
      </c>
      <c r="B15" s="68" t="s">
        <v>24</v>
      </c>
      <c r="C15" s="69"/>
      <c r="D15" s="69"/>
      <c r="E15" s="76"/>
      <c r="F15" s="71">
        <v>2037780</v>
      </c>
      <c r="G15" s="71">
        <f>H15-F15</f>
        <v>-128776</v>
      </c>
      <c r="H15" s="71">
        <v>1909004</v>
      </c>
      <c r="I15" s="27"/>
      <c r="J15" s="27"/>
    </row>
    <row r="16" spans="1:10" x14ac:dyDescent="0.25">
      <c r="A16" s="67">
        <v>4</v>
      </c>
      <c r="B16" s="68" t="s">
        <v>47</v>
      </c>
      <c r="C16" s="72"/>
      <c r="D16" s="72"/>
      <c r="E16" s="70"/>
      <c r="F16" s="71">
        <v>67593</v>
      </c>
      <c r="G16" s="71">
        <f>H16-F16</f>
        <v>-7182</v>
      </c>
      <c r="H16" s="71">
        <v>60411</v>
      </c>
      <c r="I16" s="27"/>
      <c r="J16" s="27"/>
    </row>
    <row r="17" spans="1:10" x14ac:dyDescent="0.25">
      <c r="A17" s="160" t="s">
        <v>139</v>
      </c>
      <c r="B17" s="158"/>
      <c r="C17" s="158"/>
      <c r="D17" s="158"/>
      <c r="E17" s="161"/>
      <c r="F17" s="66">
        <f t="shared" ref="F17:H17" si="2">F11-F14</f>
        <v>-40597</v>
      </c>
      <c r="G17" s="66">
        <f t="shared" si="2"/>
        <v>0</v>
      </c>
      <c r="H17" s="66">
        <f t="shared" si="2"/>
        <v>-40597</v>
      </c>
      <c r="I17" s="27"/>
      <c r="J17" s="27"/>
    </row>
    <row r="18" spans="1:10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162" t="s">
        <v>140</v>
      </c>
      <c r="B19" s="162"/>
      <c r="C19" s="162"/>
      <c r="D19" s="162"/>
      <c r="E19" s="162"/>
      <c r="F19" s="162"/>
      <c r="G19" s="162"/>
      <c r="H19" s="162"/>
      <c r="I19" s="27"/>
      <c r="J19" s="27"/>
    </row>
    <row r="20" spans="1:10" ht="15.75" x14ac:dyDescent="0.25">
      <c r="A20" s="54"/>
      <c r="B20" s="77"/>
      <c r="C20" s="77"/>
      <c r="D20" s="77"/>
      <c r="E20" s="77"/>
      <c r="F20" s="77"/>
      <c r="G20" s="78"/>
      <c r="H20" s="60" t="s">
        <v>132</v>
      </c>
      <c r="I20" s="27"/>
      <c r="J20" s="27"/>
    </row>
    <row r="21" spans="1:10" ht="25.5" x14ac:dyDescent="0.25">
      <c r="A21" s="144" t="s">
        <v>133</v>
      </c>
      <c r="B21" s="145"/>
      <c r="C21" s="145"/>
      <c r="D21" s="145"/>
      <c r="E21" s="146"/>
      <c r="F21" s="62" t="s">
        <v>141</v>
      </c>
      <c r="G21" s="62" t="s">
        <v>135</v>
      </c>
      <c r="H21" s="63" t="s">
        <v>136</v>
      </c>
      <c r="I21" s="27"/>
      <c r="J21" s="27"/>
    </row>
    <row r="22" spans="1:10" x14ac:dyDescent="0.25">
      <c r="A22" s="147"/>
      <c r="B22" s="148"/>
      <c r="C22" s="148"/>
      <c r="D22" s="148"/>
      <c r="E22" s="149"/>
      <c r="F22" s="64" t="s">
        <v>132</v>
      </c>
      <c r="G22" s="64" t="s">
        <v>132</v>
      </c>
      <c r="H22" s="65" t="s">
        <v>132</v>
      </c>
      <c r="I22" s="27"/>
      <c r="J22" s="27"/>
    </row>
    <row r="23" spans="1:10" x14ac:dyDescent="0.25">
      <c r="A23" s="67">
        <v>8</v>
      </c>
      <c r="B23" s="79" t="s">
        <v>142</v>
      </c>
      <c r="C23" s="72"/>
      <c r="D23" s="72"/>
      <c r="E23" s="70"/>
      <c r="F23" s="71">
        <v>0</v>
      </c>
      <c r="G23" s="71">
        <v>0</v>
      </c>
      <c r="H23" s="71">
        <v>0</v>
      </c>
      <c r="I23" s="27"/>
      <c r="J23" s="27"/>
    </row>
    <row r="24" spans="1:10" x14ac:dyDescent="0.25">
      <c r="A24" s="67">
        <v>5</v>
      </c>
      <c r="B24" s="68" t="s">
        <v>143</v>
      </c>
      <c r="C24" s="72"/>
      <c r="D24" s="72"/>
      <c r="E24" s="70"/>
      <c r="F24" s="71">
        <v>0</v>
      </c>
      <c r="G24" s="71">
        <v>0</v>
      </c>
      <c r="H24" s="71">
        <v>0</v>
      </c>
      <c r="I24" s="27"/>
      <c r="J24" s="27"/>
    </row>
    <row r="25" spans="1:10" x14ac:dyDescent="0.25">
      <c r="A25" s="160" t="s">
        <v>144</v>
      </c>
      <c r="B25" s="158"/>
      <c r="C25" s="158"/>
      <c r="D25" s="158"/>
      <c r="E25" s="161"/>
      <c r="F25" s="66">
        <f t="shared" ref="F25:H25" si="3">F23-F24</f>
        <v>0</v>
      </c>
      <c r="G25" s="66">
        <f t="shared" si="3"/>
        <v>0</v>
      </c>
      <c r="H25" s="66">
        <f t="shared" si="3"/>
        <v>0</v>
      </c>
      <c r="I25" s="27"/>
      <c r="J25" s="27"/>
    </row>
    <row r="26" spans="1:10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5">
      <c r="A27" s="162" t="s">
        <v>145</v>
      </c>
      <c r="B27" s="163"/>
      <c r="C27" s="163"/>
      <c r="D27" s="163"/>
      <c r="E27" s="163"/>
      <c r="F27" s="163"/>
      <c r="G27" s="163"/>
      <c r="H27" s="163"/>
      <c r="I27" s="27"/>
      <c r="J27" s="27"/>
    </row>
    <row r="28" spans="1:10" ht="15.75" x14ac:dyDescent="0.25">
      <c r="A28" s="80"/>
      <c r="B28" s="77"/>
      <c r="C28" s="77"/>
      <c r="D28" s="77"/>
      <c r="E28" s="77"/>
      <c r="F28" s="77"/>
      <c r="G28" s="78"/>
      <c r="H28" s="78"/>
      <c r="I28" s="27"/>
      <c r="J28" s="27"/>
    </row>
    <row r="29" spans="1:10" ht="25.5" x14ac:dyDescent="0.25">
      <c r="A29" s="144" t="s">
        <v>133</v>
      </c>
      <c r="B29" s="145"/>
      <c r="C29" s="145"/>
      <c r="D29" s="145"/>
      <c r="E29" s="146"/>
      <c r="F29" s="62" t="s">
        <v>141</v>
      </c>
      <c r="G29" s="62" t="s">
        <v>146</v>
      </c>
      <c r="H29" s="63" t="s">
        <v>136</v>
      </c>
      <c r="I29" s="27"/>
      <c r="J29" s="27"/>
    </row>
    <row r="30" spans="1:10" x14ac:dyDescent="0.25">
      <c r="A30" s="147"/>
      <c r="B30" s="148"/>
      <c r="C30" s="148"/>
      <c r="D30" s="148"/>
      <c r="E30" s="149"/>
      <c r="F30" s="64" t="s">
        <v>132</v>
      </c>
      <c r="G30" s="64" t="s">
        <v>132</v>
      </c>
      <c r="H30" s="65" t="s">
        <v>132</v>
      </c>
      <c r="I30" s="27"/>
      <c r="J30" s="27"/>
    </row>
    <row r="31" spans="1:10" x14ac:dyDescent="0.25">
      <c r="A31" s="152" t="s">
        <v>147</v>
      </c>
      <c r="B31" s="153"/>
      <c r="C31" s="153"/>
      <c r="D31" s="153"/>
      <c r="E31" s="154"/>
      <c r="F31" s="81"/>
      <c r="G31" s="81"/>
      <c r="H31" s="81"/>
      <c r="I31" s="27"/>
      <c r="J31" s="27"/>
    </row>
    <row r="32" spans="1:10" ht="15.75" x14ac:dyDescent="0.25">
      <c r="A32" s="82">
        <v>9</v>
      </c>
      <c r="B32" s="83" t="s">
        <v>148</v>
      </c>
      <c r="C32" s="84"/>
      <c r="D32" s="84"/>
      <c r="E32" s="84"/>
      <c r="F32" s="85">
        <v>0</v>
      </c>
      <c r="G32" s="85">
        <v>40597</v>
      </c>
      <c r="H32" s="85">
        <v>40597</v>
      </c>
      <c r="I32" s="27"/>
      <c r="J32" s="27"/>
    </row>
    <row r="33" spans="1:10" ht="15.75" x14ac:dyDescent="0.25">
      <c r="A33" s="82">
        <v>9</v>
      </c>
      <c r="B33" s="83" t="s">
        <v>149</v>
      </c>
      <c r="C33" s="84"/>
      <c r="D33" s="84"/>
      <c r="E33" s="84"/>
      <c r="F33" s="86">
        <v>0</v>
      </c>
      <c r="G33" s="86">
        <v>0</v>
      </c>
      <c r="H33" s="86">
        <v>0</v>
      </c>
      <c r="I33" s="27"/>
      <c r="J33" s="27"/>
    </row>
    <row r="34" spans="1:10" x14ac:dyDescent="0.25">
      <c r="A34" s="140" t="s">
        <v>150</v>
      </c>
      <c r="B34" s="141"/>
      <c r="C34" s="141"/>
      <c r="D34" s="141"/>
      <c r="E34" s="141"/>
      <c r="F34" s="66">
        <f>F32-F33</f>
        <v>0</v>
      </c>
      <c r="G34" s="66">
        <f t="shared" ref="G34" si="4">G32-G33</f>
        <v>40597</v>
      </c>
      <c r="H34" s="66">
        <f>H32-H33</f>
        <v>40597</v>
      </c>
      <c r="I34" s="27"/>
      <c r="J34" s="27"/>
    </row>
    <row r="35" spans="1:10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142" t="s">
        <v>151</v>
      </c>
      <c r="B36" s="143"/>
      <c r="C36" s="143"/>
      <c r="D36" s="143"/>
      <c r="E36" s="143"/>
      <c r="F36" s="143"/>
      <c r="G36" s="143"/>
      <c r="H36" s="143"/>
      <c r="I36" s="27"/>
      <c r="J36" s="27"/>
    </row>
    <row r="37" spans="1:10" ht="15.75" x14ac:dyDescent="0.25">
      <c r="A37" s="80"/>
      <c r="B37" s="77"/>
      <c r="C37" s="77"/>
      <c r="D37" s="77"/>
      <c r="E37" s="77"/>
      <c r="F37" s="77"/>
      <c r="G37" s="78"/>
      <c r="H37" s="78"/>
      <c r="I37" s="27"/>
      <c r="J37" s="27"/>
    </row>
    <row r="38" spans="1:10" ht="25.5" x14ac:dyDescent="0.25">
      <c r="A38" s="144" t="s">
        <v>152</v>
      </c>
      <c r="B38" s="145"/>
      <c r="C38" s="145"/>
      <c r="D38" s="145"/>
      <c r="E38" s="146"/>
      <c r="F38" s="62" t="s">
        <v>141</v>
      </c>
      <c r="G38" s="62" t="s">
        <v>146</v>
      </c>
      <c r="H38" s="63" t="s">
        <v>136</v>
      </c>
      <c r="I38" s="27"/>
      <c r="J38" s="27"/>
    </row>
    <row r="39" spans="1:10" x14ac:dyDescent="0.25">
      <c r="A39" s="147"/>
      <c r="B39" s="148"/>
      <c r="C39" s="148"/>
      <c r="D39" s="148"/>
      <c r="E39" s="149"/>
      <c r="F39" s="64" t="s">
        <v>132</v>
      </c>
      <c r="G39" s="64" t="s">
        <v>132</v>
      </c>
      <c r="H39" s="65" t="s">
        <v>132</v>
      </c>
      <c r="I39" s="27"/>
      <c r="J39" s="27"/>
    </row>
    <row r="40" spans="1:10" x14ac:dyDescent="0.25">
      <c r="A40" s="83" t="s">
        <v>153</v>
      </c>
      <c r="B40" s="87"/>
      <c r="C40" s="88"/>
      <c r="D40" s="88"/>
      <c r="E40" s="88"/>
      <c r="F40" s="86">
        <v>2105373</v>
      </c>
      <c r="G40" s="86">
        <v>135958</v>
      </c>
      <c r="H40" s="86">
        <v>1969415</v>
      </c>
      <c r="I40" s="27"/>
      <c r="J40" s="27"/>
    </row>
    <row r="41" spans="1:10" x14ac:dyDescent="0.25">
      <c r="A41" s="83" t="s">
        <v>154</v>
      </c>
      <c r="B41" s="87"/>
      <c r="C41" s="88"/>
      <c r="D41" s="88"/>
      <c r="E41" s="88"/>
      <c r="F41" s="86">
        <v>2105373</v>
      </c>
      <c r="G41" s="86">
        <v>135958</v>
      </c>
      <c r="H41" s="86">
        <f>H33+H14</f>
        <v>1969415</v>
      </c>
      <c r="I41" s="27"/>
      <c r="J41" s="27"/>
    </row>
    <row r="42" spans="1:10" x14ac:dyDescent="0.25">
      <c r="A42" s="150" t="s">
        <v>155</v>
      </c>
      <c r="B42" s="151"/>
      <c r="C42" s="151"/>
      <c r="D42" s="151"/>
      <c r="E42" s="151"/>
      <c r="F42" s="89">
        <f t="shared" ref="F42:H42" si="5">F40-F41</f>
        <v>0</v>
      </c>
      <c r="G42" s="89">
        <f t="shared" si="5"/>
        <v>0</v>
      </c>
      <c r="H42" s="89">
        <f t="shared" si="5"/>
        <v>0</v>
      </c>
      <c r="I42" s="27"/>
      <c r="J42" s="27"/>
    </row>
    <row r="43" spans="1:10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138"/>
      <c r="B44" s="139"/>
      <c r="C44" s="139"/>
      <c r="D44" s="139"/>
      <c r="E44" s="139"/>
      <c r="F44" s="139"/>
      <c r="G44" s="139"/>
      <c r="H44" s="139"/>
      <c r="I44" s="27"/>
      <c r="J44" s="27"/>
    </row>
    <row r="45" spans="1:10" ht="15.75" x14ac:dyDescent="0.25">
      <c r="A45" s="90"/>
      <c r="B45" s="90"/>
      <c r="C45" s="90"/>
      <c r="D45" s="90"/>
      <c r="E45" s="90"/>
      <c r="F45" s="90"/>
      <c r="G45" s="90"/>
      <c r="H45" s="90"/>
      <c r="I45" s="27"/>
      <c r="J45" s="27"/>
    </row>
    <row r="46" spans="1:10" ht="15.75" x14ac:dyDescent="0.25">
      <c r="A46" s="138"/>
      <c r="B46" s="139"/>
      <c r="C46" s="139"/>
      <c r="D46" s="139"/>
      <c r="E46" s="139"/>
      <c r="F46" s="139"/>
      <c r="G46" s="139"/>
      <c r="H46" s="139"/>
      <c r="I46" s="27"/>
      <c r="J46" s="27"/>
    </row>
    <row r="47" spans="1:10" ht="15.75" x14ac:dyDescent="0.25">
      <c r="A47" s="90"/>
      <c r="B47" s="90"/>
      <c r="C47" s="90"/>
      <c r="D47" s="90"/>
      <c r="E47" s="90"/>
      <c r="F47" s="90"/>
      <c r="G47" s="90"/>
      <c r="H47" s="90"/>
      <c r="I47" s="27"/>
      <c r="J47" s="27"/>
    </row>
    <row r="48" spans="1:10" ht="15.75" x14ac:dyDescent="0.25">
      <c r="A48" s="138" t="s">
        <v>156</v>
      </c>
      <c r="B48" s="139"/>
      <c r="C48" s="139"/>
      <c r="D48" s="139"/>
      <c r="E48" s="139"/>
      <c r="F48" s="139"/>
      <c r="G48" s="139"/>
      <c r="H48" s="139"/>
      <c r="I48" s="27"/>
      <c r="J48" s="27"/>
    </row>
  </sheetData>
  <mergeCells count="19">
    <mergeCell ref="A31:E31"/>
    <mergeCell ref="A1:J1"/>
    <mergeCell ref="A4:J4"/>
    <mergeCell ref="A6:J6"/>
    <mergeCell ref="A9:E10"/>
    <mergeCell ref="A11:E11"/>
    <mergeCell ref="A17:E17"/>
    <mergeCell ref="A19:H19"/>
    <mergeCell ref="A21:E22"/>
    <mergeCell ref="A25:E25"/>
    <mergeCell ref="A27:H27"/>
    <mergeCell ref="A29:E30"/>
    <mergeCell ref="A48:H48"/>
    <mergeCell ref="A34:E34"/>
    <mergeCell ref="A36:H36"/>
    <mergeCell ref="A38:E39"/>
    <mergeCell ref="A42:E42"/>
    <mergeCell ref="A44:H44"/>
    <mergeCell ref="A46:H46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B64C-0417-4747-B9DD-302FEB82D30A}">
  <dimension ref="A1:I15"/>
  <sheetViews>
    <sheetView workbookViewId="0"/>
  </sheetViews>
  <sheetFormatPr defaultRowHeight="15" x14ac:dyDescent="0.25"/>
  <cols>
    <col min="1" max="1" width="32.28515625" customWidth="1"/>
    <col min="2" max="2" width="14" customWidth="1"/>
    <col min="3" max="3" width="13.7109375" customWidth="1"/>
    <col min="4" max="4" width="34.85546875" customWidth="1"/>
    <col min="5" max="5" width="12.42578125" customWidth="1"/>
    <col min="6" max="6" width="20.85546875" customWidth="1"/>
    <col min="7" max="7" width="10.28515625" customWidth="1"/>
  </cols>
  <sheetData>
    <row r="1" spans="1:9" ht="21" x14ac:dyDescent="0.35">
      <c r="A1" s="91" t="s">
        <v>157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3"/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142" t="s">
        <v>158</v>
      </c>
      <c r="B3" s="142"/>
      <c r="C3" s="142"/>
      <c r="D3" s="142"/>
      <c r="E3" s="142"/>
      <c r="F3" s="142"/>
      <c r="G3" s="142"/>
      <c r="H3" s="142"/>
      <c r="I3" s="142"/>
    </row>
    <row r="4" spans="1:9" ht="18" x14ac:dyDescent="0.2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5.5" x14ac:dyDescent="0.25">
      <c r="A5" s="24" t="s">
        <v>83</v>
      </c>
      <c r="B5" s="25" t="s">
        <v>84</v>
      </c>
      <c r="C5" s="25" t="s">
        <v>85</v>
      </c>
      <c r="D5" s="25" t="s">
        <v>152</v>
      </c>
      <c r="E5" s="24" t="s">
        <v>87</v>
      </c>
      <c r="F5" s="24" t="s">
        <v>88</v>
      </c>
      <c r="G5" s="24" t="s">
        <v>89</v>
      </c>
      <c r="H5" s="27"/>
      <c r="I5" s="27"/>
    </row>
    <row r="6" spans="1:9" ht="25.5" x14ac:dyDescent="0.25">
      <c r="A6" s="28">
        <v>9</v>
      </c>
      <c r="B6" s="28"/>
      <c r="C6" s="28"/>
      <c r="D6" s="94" t="s">
        <v>159</v>
      </c>
      <c r="E6" s="29">
        <v>133386</v>
      </c>
      <c r="F6" s="29">
        <f>F8</f>
        <v>40597</v>
      </c>
      <c r="G6" s="29">
        <f>E6+F6</f>
        <v>173983</v>
      </c>
      <c r="H6" s="27"/>
      <c r="I6" s="27"/>
    </row>
    <row r="7" spans="1:9" x14ac:dyDescent="0.25">
      <c r="A7" s="28"/>
      <c r="B7" s="28"/>
      <c r="C7" s="28"/>
      <c r="D7" s="95"/>
      <c r="E7" s="35"/>
      <c r="F7" s="35"/>
      <c r="G7" s="35"/>
      <c r="H7" s="27"/>
      <c r="I7" s="27"/>
    </row>
    <row r="8" spans="1:9" x14ac:dyDescent="0.25">
      <c r="A8" s="28"/>
      <c r="B8" s="28">
        <v>92</v>
      </c>
      <c r="C8" s="31"/>
      <c r="D8" s="94" t="s">
        <v>160</v>
      </c>
      <c r="E8" s="29">
        <f t="shared" ref="E8" si="0">SUM(E9:E11)</f>
        <v>0</v>
      </c>
      <c r="F8" s="29">
        <f>SUM(F9:F12)</f>
        <v>40597</v>
      </c>
      <c r="G8" s="29">
        <f>SUM(G9:G12)</f>
        <v>40597</v>
      </c>
      <c r="H8" s="27"/>
      <c r="I8" s="27"/>
    </row>
    <row r="9" spans="1:9" x14ac:dyDescent="0.25">
      <c r="A9" s="39"/>
      <c r="B9" s="39"/>
      <c r="C9" s="39" t="s">
        <v>119</v>
      </c>
      <c r="D9" s="42" t="s">
        <v>96</v>
      </c>
      <c r="E9" s="96">
        <v>0</v>
      </c>
      <c r="F9" s="96">
        <v>3997</v>
      </c>
      <c r="G9" s="96">
        <v>3997</v>
      </c>
      <c r="H9" s="27"/>
      <c r="I9" s="27"/>
    </row>
    <row r="10" spans="1:9" x14ac:dyDescent="0.25">
      <c r="A10" s="97"/>
      <c r="B10" s="97"/>
      <c r="C10" s="39" t="s">
        <v>120</v>
      </c>
      <c r="D10" s="42" t="s">
        <v>99</v>
      </c>
      <c r="E10" s="96">
        <v>0</v>
      </c>
      <c r="F10" s="96">
        <v>34121</v>
      </c>
      <c r="G10" s="96">
        <v>34121</v>
      </c>
      <c r="H10" s="27"/>
      <c r="I10" s="27"/>
    </row>
    <row r="11" spans="1:9" x14ac:dyDescent="0.25">
      <c r="A11" s="32"/>
      <c r="B11" s="32"/>
      <c r="C11" s="39" t="s">
        <v>122</v>
      </c>
      <c r="D11" s="32" t="s">
        <v>93</v>
      </c>
      <c r="E11" s="96">
        <v>0</v>
      </c>
      <c r="F11" s="96">
        <v>2346</v>
      </c>
      <c r="G11" s="96">
        <v>2346</v>
      </c>
      <c r="H11" s="27"/>
      <c r="I11" s="27"/>
    </row>
    <row r="12" spans="1:9" x14ac:dyDescent="0.25">
      <c r="A12" s="32"/>
      <c r="B12" s="32"/>
      <c r="C12" s="52" t="s">
        <v>103</v>
      </c>
      <c r="D12" s="42" t="s">
        <v>104</v>
      </c>
      <c r="E12" s="98">
        <v>0</v>
      </c>
      <c r="F12" s="98">
        <v>133</v>
      </c>
      <c r="G12" s="98">
        <v>133</v>
      </c>
      <c r="H12" s="27"/>
      <c r="I12" s="27"/>
    </row>
    <row r="13" spans="1:9" x14ac:dyDescent="0.25">
      <c r="A13" s="165" t="s">
        <v>161</v>
      </c>
      <c r="B13" s="165"/>
      <c r="C13" s="165"/>
      <c r="D13" s="166"/>
      <c r="E13" s="99">
        <f t="shared" ref="E13:G13" si="1">E6</f>
        <v>133386</v>
      </c>
      <c r="F13" s="99">
        <f>F8</f>
        <v>40597</v>
      </c>
      <c r="G13" s="99">
        <f t="shared" si="1"/>
        <v>173983</v>
      </c>
      <c r="H13" s="27"/>
      <c r="I13" s="27"/>
    </row>
    <row r="14" spans="1:9" x14ac:dyDescent="0.25">
      <c r="A14" s="167"/>
      <c r="B14" s="167"/>
      <c r="C14" s="167"/>
      <c r="D14" s="168"/>
      <c r="E14" s="100"/>
      <c r="F14" s="100"/>
      <c r="G14" s="100"/>
      <c r="H14" s="27"/>
      <c r="I14" s="27"/>
    </row>
    <row r="15" spans="1:9" x14ac:dyDescent="0.25">
      <c r="A15" s="27"/>
      <c r="B15" s="27"/>
      <c r="C15" s="27"/>
      <c r="D15" s="27"/>
      <c r="E15" s="27"/>
      <c r="F15" s="27"/>
      <c r="G15" s="27"/>
      <c r="H15" s="27"/>
      <c r="I15" s="27"/>
    </row>
  </sheetData>
  <mergeCells count="3">
    <mergeCell ref="A3:I3"/>
    <mergeCell ref="A4:I4"/>
    <mergeCell ref="A13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D5A0-202C-483D-B021-1C0CCA87970B}">
  <sheetPr>
    <pageSetUpPr fitToPage="1"/>
  </sheetPr>
  <dimension ref="A1:I66"/>
  <sheetViews>
    <sheetView topLeftCell="A38" workbookViewId="0">
      <selection sqref="A1:I68"/>
    </sheetView>
  </sheetViews>
  <sheetFormatPr defaultRowHeight="15" x14ac:dyDescent="0.25"/>
  <cols>
    <col min="1" max="1" width="8.140625" customWidth="1"/>
    <col min="2" max="2" width="9" customWidth="1"/>
    <col min="3" max="3" width="7.5703125" customWidth="1"/>
    <col min="4" max="4" width="47.42578125" customWidth="1"/>
    <col min="5" max="5" width="19.140625" customWidth="1"/>
    <col min="6" max="6" width="21.42578125" customWidth="1"/>
    <col min="7" max="7" width="17.28515625" customWidth="1"/>
  </cols>
  <sheetData>
    <row r="1" spans="1:9" ht="18" x14ac:dyDescent="0.25">
      <c r="A1" s="21"/>
      <c r="B1" s="22"/>
      <c r="C1" s="21"/>
      <c r="D1" s="22" t="s">
        <v>80</v>
      </c>
      <c r="E1" s="21"/>
      <c r="F1" s="21"/>
      <c r="G1" s="21"/>
      <c r="H1" s="23"/>
      <c r="I1" s="23"/>
    </row>
    <row r="2" spans="1:9" ht="18" x14ac:dyDescent="0.25">
      <c r="A2" s="21"/>
      <c r="B2" s="22"/>
      <c r="C2" s="21"/>
      <c r="D2" s="22"/>
      <c r="E2" s="21"/>
      <c r="F2" s="21"/>
      <c r="G2" s="21"/>
      <c r="H2" s="23"/>
      <c r="I2" s="23"/>
    </row>
    <row r="3" spans="1:9" x14ac:dyDescent="0.25">
      <c r="A3" s="142" t="s">
        <v>81</v>
      </c>
      <c r="B3" s="143"/>
      <c r="C3" s="143"/>
      <c r="D3" s="143"/>
      <c r="E3" s="143"/>
      <c r="F3" s="143"/>
      <c r="G3" s="143"/>
      <c r="H3" s="143"/>
      <c r="I3" s="143"/>
    </row>
    <row r="4" spans="1:9" ht="18" x14ac:dyDescent="0.25">
      <c r="A4" s="21"/>
      <c r="B4" s="21"/>
      <c r="C4" s="21"/>
      <c r="D4" s="21"/>
      <c r="E4" s="21"/>
      <c r="F4" s="21"/>
      <c r="G4" s="21"/>
      <c r="H4" s="23"/>
      <c r="I4" s="23"/>
    </row>
    <row r="5" spans="1:9" x14ac:dyDescent="0.25">
      <c r="A5" s="142" t="s">
        <v>82</v>
      </c>
      <c r="B5" s="169"/>
      <c r="C5" s="169"/>
      <c r="D5" s="169"/>
      <c r="E5" s="169"/>
      <c r="F5" s="169"/>
      <c r="G5" s="169"/>
      <c r="H5" s="169"/>
      <c r="I5" s="169"/>
    </row>
    <row r="6" spans="1:9" ht="18" x14ac:dyDescent="0.25">
      <c r="A6" s="21"/>
      <c r="B6" s="21"/>
      <c r="C6" s="21"/>
      <c r="D6" s="21"/>
      <c r="E6" s="21"/>
      <c r="F6" s="21"/>
      <c r="G6" s="21"/>
      <c r="H6" s="23"/>
      <c r="I6" s="23"/>
    </row>
    <row r="7" spans="1:9" x14ac:dyDescent="0.25">
      <c r="A7" s="24" t="s">
        <v>83</v>
      </c>
      <c r="B7" s="25" t="s">
        <v>84</v>
      </c>
      <c r="C7" s="25" t="s">
        <v>85</v>
      </c>
      <c r="D7" s="25" t="s">
        <v>86</v>
      </c>
      <c r="E7" s="24" t="s">
        <v>87</v>
      </c>
      <c r="F7" s="26" t="s">
        <v>88</v>
      </c>
      <c r="G7" s="26" t="s">
        <v>89</v>
      </c>
      <c r="H7" s="27"/>
      <c r="I7" s="27"/>
    </row>
    <row r="8" spans="1:9" ht="22.5" customHeight="1" x14ac:dyDescent="0.25">
      <c r="A8" s="28">
        <v>6</v>
      </c>
      <c r="B8" s="28"/>
      <c r="C8" s="28"/>
      <c r="D8" s="28" t="s">
        <v>90</v>
      </c>
      <c r="E8" s="29">
        <f>SUM(E9+E11+E13+E16+E19)</f>
        <v>2064776</v>
      </c>
      <c r="F8" s="30">
        <f>F9+F11+F13+F16+F19+F24</f>
        <v>-135958</v>
      </c>
      <c r="G8" s="30">
        <f>G9+G11+G13+G16+G19+G24</f>
        <v>1928818</v>
      </c>
      <c r="H8" s="27"/>
      <c r="I8" s="27"/>
    </row>
    <row r="9" spans="1:9" ht="30.75" customHeight="1" x14ac:dyDescent="0.25">
      <c r="A9" s="28"/>
      <c r="B9" s="31">
        <v>63</v>
      </c>
      <c r="C9" s="31"/>
      <c r="D9" s="32" t="s">
        <v>91</v>
      </c>
      <c r="E9" s="33">
        <f>E10</f>
        <v>1577584</v>
      </c>
      <c r="F9" s="30">
        <f>F10</f>
        <v>-36381</v>
      </c>
      <c r="G9" s="30">
        <f>G10</f>
        <v>1541203</v>
      </c>
      <c r="H9" s="27"/>
      <c r="I9" s="27"/>
    </row>
    <row r="10" spans="1:9" ht="19.5" customHeight="1" x14ac:dyDescent="0.25">
      <c r="A10" s="28"/>
      <c r="B10" s="31"/>
      <c r="C10" s="34" t="s">
        <v>92</v>
      </c>
      <c r="D10" s="32" t="s">
        <v>93</v>
      </c>
      <c r="E10" s="35">
        <v>1577584</v>
      </c>
      <c r="F10" s="36">
        <v>-36381</v>
      </c>
      <c r="G10" s="37">
        <v>1541203</v>
      </c>
      <c r="H10" s="27"/>
      <c r="I10" s="27"/>
    </row>
    <row r="11" spans="1:9" x14ac:dyDescent="0.25">
      <c r="A11" s="38"/>
      <c r="B11" s="38">
        <v>64</v>
      </c>
      <c r="C11" s="39"/>
      <c r="D11" s="39" t="s">
        <v>94</v>
      </c>
      <c r="E11" s="33">
        <f>E12</f>
        <v>66</v>
      </c>
      <c r="F11" s="40">
        <v>0</v>
      </c>
      <c r="G11" s="40">
        <v>66</v>
      </c>
      <c r="H11" s="27"/>
      <c r="I11" s="27"/>
    </row>
    <row r="12" spans="1:9" ht="18" customHeight="1" x14ac:dyDescent="0.25">
      <c r="A12" s="38"/>
      <c r="B12" s="38"/>
      <c r="C12" s="41" t="s">
        <v>95</v>
      </c>
      <c r="D12" s="42" t="s">
        <v>96</v>
      </c>
      <c r="E12" s="35">
        <v>66</v>
      </c>
      <c r="F12" s="43">
        <v>0</v>
      </c>
      <c r="G12" s="43">
        <v>66</v>
      </c>
      <c r="H12" s="27"/>
      <c r="I12" s="27"/>
    </row>
    <row r="13" spans="1:9" ht="42" customHeight="1" x14ac:dyDescent="0.25">
      <c r="A13" s="38"/>
      <c r="B13" s="38">
        <v>65</v>
      </c>
      <c r="C13" s="39"/>
      <c r="D13" s="42" t="s">
        <v>97</v>
      </c>
      <c r="E13" s="33">
        <f>SUM(E14:E15)</f>
        <v>86865</v>
      </c>
      <c r="F13" s="30">
        <f>F14+F15</f>
        <v>-21131</v>
      </c>
      <c r="G13" s="30">
        <f>G14+G15</f>
        <v>65734</v>
      </c>
      <c r="H13" s="27"/>
      <c r="I13" s="27"/>
    </row>
    <row r="14" spans="1:9" ht="19.5" customHeight="1" x14ac:dyDescent="0.25">
      <c r="A14" s="38"/>
      <c r="B14" s="38"/>
      <c r="C14" s="41" t="s">
        <v>98</v>
      </c>
      <c r="D14" s="42" t="s">
        <v>99</v>
      </c>
      <c r="E14" s="35">
        <v>86865</v>
      </c>
      <c r="F14" s="37">
        <v>-21131</v>
      </c>
      <c r="G14" s="37">
        <v>65734</v>
      </c>
      <c r="H14" s="27"/>
      <c r="I14" s="27"/>
    </row>
    <row r="15" spans="1:9" ht="17.25" customHeight="1" x14ac:dyDescent="0.25">
      <c r="A15" s="38"/>
      <c r="B15" s="38"/>
      <c r="C15" s="41" t="s">
        <v>100</v>
      </c>
      <c r="D15" s="42" t="s">
        <v>101</v>
      </c>
      <c r="E15" s="35">
        <v>0</v>
      </c>
      <c r="F15" s="43">
        <v>0</v>
      </c>
      <c r="G15" s="43">
        <v>0</v>
      </c>
      <c r="H15" s="27"/>
      <c r="I15" s="27"/>
    </row>
    <row r="16" spans="1:9" ht="32.25" customHeight="1" x14ac:dyDescent="0.25">
      <c r="A16" s="38"/>
      <c r="B16" s="38">
        <v>66</v>
      </c>
      <c r="C16" s="39"/>
      <c r="D16" s="42" t="s">
        <v>102</v>
      </c>
      <c r="E16" s="33">
        <f>SUM(E17:E18)</f>
        <v>12763</v>
      </c>
      <c r="F16" s="30">
        <f>F17+F18</f>
        <v>7662</v>
      </c>
      <c r="G16" s="30">
        <f>G17+G18</f>
        <v>20425</v>
      </c>
      <c r="H16" s="27"/>
      <c r="I16" s="27"/>
    </row>
    <row r="17" spans="1:9" ht="18.75" customHeight="1" x14ac:dyDescent="0.25">
      <c r="A17" s="38"/>
      <c r="B17" s="38"/>
      <c r="C17" s="41" t="s">
        <v>95</v>
      </c>
      <c r="D17" s="42" t="s">
        <v>96</v>
      </c>
      <c r="E17" s="35">
        <v>4738</v>
      </c>
      <c r="F17" s="110" t="s">
        <v>170</v>
      </c>
      <c r="G17" s="35">
        <v>9400</v>
      </c>
      <c r="H17" s="27"/>
      <c r="I17" s="27"/>
    </row>
    <row r="18" spans="1:9" ht="17.25" customHeight="1" x14ac:dyDescent="0.25">
      <c r="A18" s="38"/>
      <c r="B18" s="38"/>
      <c r="C18" s="41" t="s">
        <v>103</v>
      </c>
      <c r="D18" s="42" t="s">
        <v>104</v>
      </c>
      <c r="E18" s="35">
        <v>8025</v>
      </c>
      <c r="F18" s="37">
        <v>3000</v>
      </c>
      <c r="G18" s="35">
        <v>11025</v>
      </c>
      <c r="H18" s="27"/>
      <c r="I18" s="27"/>
    </row>
    <row r="19" spans="1:9" ht="27" customHeight="1" x14ac:dyDescent="0.25">
      <c r="A19" s="38"/>
      <c r="B19" s="38">
        <v>67</v>
      </c>
      <c r="C19" s="39"/>
      <c r="D19" s="32" t="s">
        <v>105</v>
      </c>
      <c r="E19" s="33">
        <f>SUM(E20:E23)</f>
        <v>387498</v>
      </c>
      <c r="F19" s="30">
        <f>SUM(F20:F23)</f>
        <v>-86108</v>
      </c>
      <c r="G19" s="30">
        <f>SUM(G20:G23)</f>
        <v>301390</v>
      </c>
      <c r="H19" s="27"/>
      <c r="I19" s="27"/>
    </row>
    <row r="20" spans="1:9" ht="18" customHeight="1" x14ac:dyDescent="0.25">
      <c r="A20" s="38"/>
      <c r="B20" s="38"/>
      <c r="C20" s="41" t="s">
        <v>106</v>
      </c>
      <c r="D20" s="32" t="s">
        <v>107</v>
      </c>
      <c r="E20" s="35">
        <v>245410</v>
      </c>
      <c r="F20" s="37">
        <v>-97200</v>
      </c>
      <c r="G20" s="37">
        <v>148210</v>
      </c>
      <c r="H20" s="27"/>
      <c r="I20" s="27"/>
    </row>
    <row r="21" spans="1:9" ht="15" customHeight="1" x14ac:dyDescent="0.25">
      <c r="A21" s="38"/>
      <c r="B21" s="38"/>
      <c r="C21" s="41" t="s">
        <v>108</v>
      </c>
      <c r="D21" s="32" t="s">
        <v>109</v>
      </c>
      <c r="E21" s="35">
        <v>99542</v>
      </c>
      <c r="F21" s="43">
        <v>0</v>
      </c>
      <c r="G21" s="37">
        <v>99542</v>
      </c>
      <c r="H21" s="27"/>
      <c r="I21" s="27"/>
    </row>
    <row r="22" spans="1:9" ht="15" customHeight="1" x14ac:dyDescent="0.25">
      <c r="A22" s="38"/>
      <c r="B22" s="38"/>
      <c r="C22" s="41" t="s">
        <v>110</v>
      </c>
      <c r="D22" s="32" t="s">
        <v>111</v>
      </c>
      <c r="E22" s="35">
        <v>42546</v>
      </c>
      <c r="F22" s="37">
        <v>11092</v>
      </c>
      <c r="G22" s="37">
        <v>53638</v>
      </c>
      <c r="H22" s="27"/>
      <c r="I22" s="27"/>
    </row>
    <row r="23" spans="1:9" ht="18" customHeight="1" x14ac:dyDescent="0.25">
      <c r="A23" s="38"/>
      <c r="B23" s="38"/>
      <c r="C23" s="41" t="s">
        <v>112</v>
      </c>
      <c r="D23" s="32" t="s">
        <v>113</v>
      </c>
      <c r="E23" s="35">
        <v>0</v>
      </c>
      <c r="F23" s="35">
        <v>0</v>
      </c>
      <c r="G23" s="35">
        <v>0</v>
      </c>
      <c r="H23" s="27"/>
      <c r="I23" s="27"/>
    </row>
    <row r="24" spans="1:9" ht="17.25" customHeight="1" x14ac:dyDescent="0.25">
      <c r="A24" s="44">
        <v>7</v>
      </c>
      <c r="B24" s="44"/>
      <c r="C24" s="44"/>
      <c r="D24" s="45" t="s">
        <v>114</v>
      </c>
      <c r="E24" s="33">
        <f>E25</f>
        <v>0</v>
      </c>
      <c r="F24" s="33">
        <f>F25</f>
        <v>0</v>
      </c>
      <c r="G24" s="33">
        <f>G25</f>
        <v>0</v>
      </c>
      <c r="H24" s="27"/>
      <c r="I24" s="27"/>
    </row>
    <row r="25" spans="1:9" ht="15.75" customHeight="1" x14ac:dyDescent="0.25">
      <c r="A25" s="31"/>
      <c r="B25" s="31">
        <v>72</v>
      </c>
      <c r="C25" s="31"/>
      <c r="D25" s="46" t="s">
        <v>115</v>
      </c>
      <c r="E25" s="35">
        <v>0</v>
      </c>
      <c r="F25" s="43">
        <v>0</v>
      </c>
      <c r="G25" s="43">
        <v>0</v>
      </c>
      <c r="H25" s="27"/>
      <c r="I25" s="27"/>
    </row>
    <row r="26" spans="1:9" ht="15.75" x14ac:dyDescent="0.25">
      <c r="A26" s="170" t="s">
        <v>116</v>
      </c>
      <c r="B26" s="171"/>
      <c r="C26" s="171"/>
      <c r="D26" s="171"/>
      <c r="E26" s="171"/>
      <c r="F26" s="171"/>
      <c r="G26" s="171"/>
      <c r="H26" s="171"/>
      <c r="I26" s="171"/>
    </row>
    <row r="27" spans="1:9" ht="18" x14ac:dyDescent="0.25">
      <c r="A27" s="21"/>
      <c r="B27" s="21"/>
      <c r="C27" s="21"/>
      <c r="D27" s="21"/>
      <c r="E27" s="21"/>
      <c r="F27" s="21"/>
      <c r="G27" s="21"/>
      <c r="H27" s="23"/>
      <c r="I27" s="23"/>
    </row>
    <row r="28" spans="1:9" ht="23.25" customHeight="1" x14ac:dyDescent="0.25">
      <c r="A28" s="24" t="s">
        <v>83</v>
      </c>
      <c r="B28" s="25" t="s">
        <v>84</v>
      </c>
      <c r="C28" s="25" t="s">
        <v>85</v>
      </c>
      <c r="D28" s="25" t="s">
        <v>117</v>
      </c>
      <c r="E28" s="24" t="s">
        <v>87</v>
      </c>
      <c r="F28" s="26" t="s">
        <v>88</v>
      </c>
      <c r="G28" s="26" t="s">
        <v>89</v>
      </c>
      <c r="H28" s="27"/>
      <c r="I28" s="27"/>
    </row>
    <row r="29" spans="1:9" ht="18.75" customHeight="1" x14ac:dyDescent="0.25">
      <c r="A29" s="28">
        <v>3</v>
      </c>
      <c r="B29" s="28"/>
      <c r="C29" s="28"/>
      <c r="D29" s="28" t="s">
        <v>24</v>
      </c>
      <c r="E29" s="29">
        <f>E30+E38+E48+E51+E53</f>
        <v>2037780</v>
      </c>
      <c r="F29" s="30">
        <f>G29-E29</f>
        <v>-128776</v>
      </c>
      <c r="G29" s="30">
        <f>SUM(G30+G38+G48+G51+G53+G58)</f>
        <v>1909004</v>
      </c>
      <c r="H29" s="27"/>
      <c r="I29" s="27"/>
    </row>
    <row r="30" spans="1:9" ht="17.25" customHeight="1" x14ac:dyDescent="0.25">
      <c r="A30" s="28"/>
      <c r="B30" s="28">
        <v>31</v>
      </c>
      <c r="C30" s="28"/>
      <c r="D30" s="47" t="s">
        <v>43</v>
      </c>
      <c r="E30" s="29">
        <f>SUM(E31:E37)</f>
        <v>1500527</v>
      </c>
      <c r="F30" s="30">
        <f>G30-E30</f>
        <v>-48713</v>
      </c>
      <c r="G30" s="30">
        <f>SUM(G31:G37)</f>
        <v>1451814</v>
      </c>
      <c r="H30" s="27"/>
      <c r="I30" s="27"/>
    </row>
    <row r="31" spans="1:9" ht="15.75" customHeight="1" x14ac:dyDescent="0.25">
      <c r="A31" s="28"/>
      <c r="B31" s="28"/>
      <c r="C31" s="31" t="s">
        <v>118</v>
      </c>
      <c r="D31" s="32" t="s">
        <v>107</v>
      </c>
      <c r="E31" s="37">
        <v>132188</v>
      </c>
      <c r="F31" s="37">
        <f>G31-E31</f>
        <v>-37347</v>
      </c>
      <c r="G31" s="37">
        <v>94841</v>
      </c>
      <c r="H31" s="27"/>
      <c r="I31" s="27"/>
    </row>
    <row r="32" spans="1:9" ht="14.25" customHeight="1" x14ac:dyDescent="0.25">
      <c r="A32" s="28"/>
      <c r="B32" s="28"/>
      <c r="C32" s="39" t="s">
        <v>119</v>
      </c>
      <c r="D32" s="42" t="s">
        <v>96</v>
      </c>
      <c r="E32" s="43">
        <v>0</v>
      </c>
      <c r="F32" s="43">
        <v>0</v>
      </c>
      <c r="G32" s="43">
        <v>0</v>
      </c>
      <c r="H32" s="27"/>
      <c r="I32" s="27"/>
    </row>
    <row r="33" spans="1:9" ht="15.75" customHeight="1" x14ac:dyDescent="0.25">
      <c r="A33" s="28"/>
      <c r="B33" s="28"/>
      <c r="C33" s="39" t="s">
        <v>120</v>
      </c>
      <c r="D33" s="42" t="s">
        <v>99</v>
      </c>
      <c r="E33" s="35">
        <v>8627</v>
      </c>
      <c r="F33" s="43">
        <v>-2627</v>
      </c>
      <c r="G33" s="35">
        <v>6000</v>
      </c>
      <c r="H33" s="27"/>
      <c r="I33" s="27"/>
    </row>
    <row r="34" spans="1:9" ht="12.75" customHeight="1" x14ac:dyDescent="0.25">
      <c r="A34" s="28"/>
      <c r="B34" s="28"/>
      <c r="C34" s="31" t="s">
        <v>121</v>
      </c>
      <c r="D34" s="32" t="s">
        <v>111</v>
      </c>
      <c r="E34" s="37">
        <v>33055</v>
      </c>
      <c r="F34" s="37">
        <f>G34-E34</f>
        <v>7261</v>
      </c>
      <c r="G34" s="37">
        <v>40316</v>
      </c>
      <c r="H34" s="27"/>
      <c r="I34" s="27"/>
    </row>
    <row r="35" spans="1:9" ht="13.5" customHeight="1" x14ac:dyDescent="0.25">
      <c r="A35" s="28"/>
      <c r="B35" s="31"/>
      <c r="C35" s="31" t="s">
        <v>122</v>
      </c>
      <c r="D35" s="32" t="s">
        <v>93</v>
      </c>
      <c r="E35" s="37">
        <v>1326657</v>
      </c>
      <c r="F35" s="43">
        <v>-16000</v>
      </c>
      <c r="G35" s="37">
        <v>1310657</v>
      </c>
      <c r="H35" s="27"/>
      <c r="I35" s="27"/>
    </row>
    <row r="36" spans="1:9" ht="13.5" customHeight="1" x14ac:dyDescent="0.25">
      <c r="A36" s="28"/>
      <c r="B36" s="31"/>
      <c r="C36" s="41" t="s">
        <v>112</v>
      </c>
      <c r="D36" s="32" t="s">
        <v>113</v>
      </c>
      <c r="E36" s="43">
        <v>0</v>
      </c>
      <c r="F36" s="43">
        <v>0</v>
      </c>
      <c r="G36" s="43">
        <v>0</v>
      </c>
      <c r="H36" s="27"/>
      <c r="I36" s="27"/>
    </row>
    <row r="37" spans="1:9" ht="15" customHeight="1" x14ac:dyDescent="0.25">
      <c r="A37" s="28"/>
      <c r="B37" s="31"/>
      <c r="C37" s="31" t="s">
        <v>123</v>
      </c>
      <c r="D37" s="42" t="s">
        <v>104</v>
      </c>
      <c r="E37" s="43">
        <v>0</v>
      </c>
      <c r="F37" s="43">
        <v>0</v>
      </c>
      <c r="G37" s="43">
        <v>0</v>
      </c>
      <c r="H37" s="27"/>
      <c r="I37" s="27"/>
    </row>
    <row r="38" spans="1:9" x14ac:dyDescent="0.25">
      <c r="A38" s="38"/>
      <c r="B38" s="48">
        <v>32</v>
      </c>
      <c r="C38" s="39"/>
      <c r="D38" s="49" t="s">
        <v>20</v>
      </c>
      <c r="E38" s="29">
        <f>SUM(E39:E47)</f>
        <v>503796</v>
      </c>
      <c r="F38" s="30">
        <f>G38-E38</f>
        <v>-81366</v>
      </c>
      <c r="G38" s="30">
        <f>SUM(G39:G47)</f>
        <v>422430</v>
      </c>
      <c r="H38" s="27"/>
      <c r="I38" s="27"/>
    </row>
    <row r="39" spans="1:9" ht="16.5" customHeight="1" x14ac:dyDescent="0.25">
      <c r="A39" s="38"/>
      <c r="B39" s="38"/>
      <c r="C39" s="39" t="s">
        <v>118</v>
      </c>
      <c r="D39" s="32" t="s">
        <v>107</v>
      </c>
      <c r="E39" s="37">
        <v>96756</v>
      </c>
      <c r="F39" s="37">
        <f>G39-E39</f>
        <v>-59853</v>
      </c>
      <c r="G39" s="37">
        <v>36903</v>
      </c>
      <c r="H39" s="27"/>
      <c r="I39" s="27"/>
    </row>
    <row r="40" spans="1:9" ht="15.75" customHeight="1" x14ac:dyDescent="0.25">
      <c r="A40" s="38"/>
      <c r="B40" s="38"/>
      <c r="C40" s="39" t="s">
        <v>119</v>
      </c>
      <c r="D40" s="42" t="s">
        <v>96</v>
      </c>
      <c r="E40" s="37">
        <v>4804</v>
      </c>
      <c r="F40" s="43">
        <v>0</v>
      </c>
      <c r="G40" s="37">
        <v>5816</v>
      </c>
      <c r="H40" s="27"/>
      <c r="I40" s="27"/>
    </row>
    <row r="41" spans="1:9" ht="14.25" customHeight="1" x14ac:dyDescent="0.25">
      <c r="A41" s="38"/>
      <c r="B41" s="38"/>
      <c r="C41" s="39" t="s">
        <v>124</v>
      </c>
      <c r="D41" s="32" t="s">
        <v>109</v>
      </c>
      <c r="E41" s="37">
        <v>98016</v>
      </c>
      <c r="F41" s="37">
        <f>G41-E41</f>
        <v>760</v>
      </c>
      <c r="G41" s="37">
        <v>98776</v>
      </c>
      <c r="H41" s="27"/>
      <c r="I41" s="27"/>
    </row>
    <row r="42" spans="1:9" ht="14.25" customHeight="1" x14ac:dyDescent="0.25">
      <c r="A42" s="38"/>
      <c r="B42" s="38"/>
      <c r="C42" s="39" t="s">
        <v>120</v>
      </c>
      <c r="D42" s="42" t="s">
        <v>99</v>
      </c>
      <c r="E42" s="37">
        <v>75185</v>
      </c>
      <c r="F42" s="37">
        <f>G42-E42</f>
        <v>-18563</v>
      </c>
      <c r="G42" s="37">
        <v>56622</v>
      </c>
      <c r="H42" s="27"/>
      <c r="I42" s="27"/>
    </row>
    <row r="43" spans="1:9" ht="15" customHeight="1" x14ac:dyDescent="0.25">
      <c r="A43" s="38"/>
      <c r="B43" s="38"/>
      <c r="C43" s="31" t="s">
        <v>121</v>
      </c>
      <c r="D43" s="32" t="s">
        <v>111</v>
      </c>
      <c r="E43" s="37">
        <v>9491</v>
      </c>
      <c r="F43" s="37">
        <f>G43-E43</f>
        <v>3831</v>
      </c>
      <c r="G43" s="37">
        <v>13322</v>
      </c>
      <c r="H43" s="27"/>
      <c r="I43" s="27"/>
    </row>
    <row r="44" spans="1:9" ht="15" customHeight="1" x14ac:dyDescent="0.25">
      <c r="A44" s="38"/>
      <c r="B44" s="38"/>
      <c r="C44" s="39" t="s">
        <v>122</v>
      </c>
      <c r="D44" s="32" t="s">
        <v>93</v>
      </c>
      <c r="E44" s="37">
        <v>214960</v>
      </c>
      <c r="F44" s="37">
        <f>G44-E44</f>
        <v>-10553</v>
      </c>
      <c r="G44" s="37">
        <v>204407</v>
      </c>
      <c r="H44" s="27"/>
      <c r="I44" s="27"/>
    </row>
    <row r="45" spans="1:9" ht="14.25" customHeight="1" x14ac:dyDescent="0.25">
      <c r="A45" s="38"/>
      <c r="B45" s="38"/>
      <c r="C45" s="39" t="s">
        <v>125</v>
      </c>
      <c r="D45" s="32" t="s">
        <v>113</v>
      </c>
      <c r="E45" s="43">
        <v>0</v>
      </c>
      <c r="F45" s="43">
        <v>0</v>
      </c>
      <c r="G45" s="43">
        <v>0</v>
      </c>
      <c r="H45" s="27"/>
      <c r="I45" s="27"/>
    </row>
    <row r="46" spans="1:9" ht="13.5" customHeight="1" x14ac:dyDescent="0.25">
      <c r="A46" s="38"/>
      <c r="B46" s="38"/>
      <c r="C46" s="39" t="s">
        <v>123</v>
      </c>
      <c r="D46" s="42" t="s">
        <v>104</v>
      </c>
      <c r="E46" s="37">
        <v>4584</v>
      </c>
      <c r="F46" s="37">
        <f>G46-E46</f>
        <v>2000</v>
      </c>
      <c r="G46" s="37">
        <v>6584</v>
      </c>
      <c r="H46" s="27"/>
      <c r="I46" s="27"/>
    </row>
    <row r="47" spans="1:9" ht="15" customHeight="1" x14ac:dyDescent="0.25">
      <c r="A47" s="38"/>
      <c r="B47" s="38"/>
      <c r="C47" s="39" t="s">
        <v>126</v>
      </c>
      <c r="D47" s="42" t="s">
        <v>101</v>
      </c>
      <c r="E47" s="43">
        <v>0</v>
      </c>
      <c r="F47" s="43">
        <v>0</v>
      </c>
      <c r="G47" s="43">
        <v>0</v>
      </c>
      <c r="H47" s="27"/>
      <c r="I47" s="27"/>
    </row>
    <row r="48" spans="1:9" ht="14.25" customHeight="1" x14ac:dyDescent="0.25">
      <c r="A48" s="38"/>
      <c r="B48" s="48">
        <v>34</v>
      </c>
      <c r="C48" s="39"/>
      <c r="D48" s="50" t="s">
        <v>33</v>
      </c>
      <c r="E48" s="29">
        <f>SUM(E49:E50)</f>
        <v>2999</v>
      </c>
      <c r="F48" s="40">
        <f>F49+F50</f>
        <v>-760</v>
      </c>
      <c r="G48" s="30">
        <f>SUM(G49:G50)</f>
        <v>2239</v>
      </c>
      <c r="H48" s="27"/>
      <c r="I48" s="27"/>
    </row>
    <row r="49" spans="1:9" ht="15" customHeight="1" x14ac:dyDescent="0.25">
      <c r="A49" s="38"/>
      <c r="B49" s="38"/>
      <c r="C49" s="39" t="s">
        <v>124</v>
      </c>
      <c r="D49" s="32" t="s">
        <v>109</v>
      </c>
      <c r="E49" s="37">
        <v>1526</v>
      </c>
      <c r="F49" s="37">
        <f>G49-E49</f>
        <v>-760</v>
      </c>
      <c r="G49" s="37">
        <v>766</v>
      </c>
      <c r="H49" s="27"/>
      <c r="I49" s="27"/>
    </row>
    <row r="50" spans="1:9" ht="15" customHeight="1" x14ac:dyDescent="0.25">
      <c r="A50" s="38"/>
      <c r="B50" s="38"/>
      <c r="C50" s="39" t="s">
        <v>122</v>
      </c>
      <c r="D50" s="32" t="s">
        <v>93</v>
      </c>
      <c r="E50" s="51">
        <v>1473</v>
      </c>
      <c r="F50" s="43">
        <v>0</v>
      </c>
      <c r="G50" s="51">
        <v>1473</v>
      </c>
      <c r="H50" s="27"/>
      <c r="I50" s="27"/>
    </row>
    <row r="51" spans="1:9" ht="27.75" customHeight="1" x14ac:dyDescent="0.25">
      <c r="A51" s="38"/>
      <c r="B51" s="48">
        <v>36</v>
      </c>
      <c r="C51" s="39"/>
      <c r="D51" s="50" t="s">
        <v>57</v>
      </c>
      <c r="E51" s="29">
        <f>SUM(E52)</f>
        <v>1214</v>
      </c>
      <c r="F51" s="30">
        <v>1214</v>
      </c>
      <c r="G51" s="30">
        <v>1214</v>
      </c>
      <c r="H51" s="27"/>
      <c r="I51" s="27"/>
    </row>
    <row r="52" spans="1:9" x14ac:dyDescent="0.25">
      <c r="A52" s="38"/>
      <c r="B52" s="48"/>
      <c r="C52" s="39" t="s">
        <v>122</v>
      </c>
      <c r="D52" s="39" t="s">
        <v>127</v>
      </c>
      <c r="E52" s="37">
        <v>1214</v>
      </c>
      <c r="F52" s="37">
        <v>1214</v>
      </c>
      <c r="G52" s="37">
        <v>1214</v>
      </c>
      <c r="H52" s="27"/>
      <c r="I52" s="27"/>
    </row>
    <row r="53" spans="1:9" ht="27.75" customHeight="1" x14ac:dyDescent="0.25">
      <c r="A53" s="38"/>
      <c r="B53" s="48">
        <v>37</v>
      </c>
      <c r="C53" s="39"/>
      <c r="D53" s="50" t="s">
        <v>27</v>
      </c>
      <c r="E53" s="29">
        <f>SUM(E54:E57)</f>
        <v>29244</v>
      </c>
      <c r="F53" s="30">
        <f>G53-E53</f>
        <v>898</v>
      </c>
      <c r="G53" s="30">
        <f>SUM(G54:G57)</f>
        <v>30142</v>
      </c>
      <c r="H53" s="27"/>
      <c r="I53" s="27"/>
    </row>
    <row r="54" spans="1:9" ht="17.25" customHeight="1" x14ac:dyDescent="0.25">
      <c r="A54" s="38"/>
      <c r="B54" s="48"/>
      <c r="C54" s="39" t="s">
        <v>118</v>
      </c>
      <c r="D54" s="32" t="s">
        <v>107</v>
      </c>
      <c r="E54" s="37">
        <v>4645</v>
      </c>
      <c r="F54" s="43">
        <v>0</v>
      </c>
      <c r="G54" s="37">
        <v>4645</v>
      </c>
      <c r="H54" s="27"/>
      <c r="I54" s="27"/>
    </row>
    <row r="55" spans="1:9" ht="15" customHeight="1" x14ac:dyDescent="0.25">
      <c r="A55" s="38"/>
      <c r="B55" s="48"/>
      <c r="C55" s="52" t="s">
        <v>98</v>
      </c>
      <c r="D55" s="42" t="s">
        <v>99</v>
      </c>
      <c r="E55" s="43">
        <v>397</v>
      </c>
      <c r="F55" s="43">
        <v>59</v>
      </c>
      <c r="G55" s="43">
        <v>456</v>
      </c>
      <c r="H55" s="27"/>
      <c r="I55" s="27"/>
    </row>
    <row r="56" spans="1:9" ht="16.5" customHeight="1" x14ac:dyDescent="0.25">
      <c r="A56" s="38"/>
      <c r="B56" s="48"/>
      <c r="C56" s="39" t="s">
        <v>122</v>
      </c>
      <c r="D56" s="32" t="s">
        <v>93</v>
      </c>
      <c r="E56" s="37">
        <v>22752</v>
      </c>
      <c r="F56" s="37">
        <f>G56-E56</f>
        <v>839</v>
      </c>
      <c r="G56" s="37">
        <v>23591</v>
      </c>
      <c r="H56" s="27"/>
      <c r="I56" s="27"/>
    </row>
    <row r="57" spans="1:9" ht="15.75" customHeight="1" x14ac:dyDescent="0.25">
      <c r="A57" s="38"/>
      <c r="B57" s="48"/>
      <c r="C57" s="39" t="s">
        <v>123</v>
      </c>
      <c r="D57" s="42" t="s">
        <v>104</v>
      </c>
      <c r="E57" s="37">
        <v>1450</v>
      </c>
      <c r="F57" s="37">
        <v>0</v>
      </c>
      <c r="G57" s="37">
        <v>1450</v>
      </c>
      <c r="H57" s="27"/>
      <c r="I57" s="27"/>
    </row>
    <row r="58" spans="1:9" ht="18.75" customHeight="1" x14ac:dyDescent="0.25">
      <c r="A58" s="38"/>
      <c r="B58" s="48">
        <v>38</v>
      </c>
      <c r="C58" s="39"/>
      <c r="D58" s="50" t="s">
        <v>39</v>
      </c>
      <c r="E58" s="29">
        <f>SUM(E59)</f>
        <v>0</v>
      </c>
      <c r="F58" s="30">
        <f>F59</f>
        <v>1165</v>
      </c>
      <c r="G58" s="30">
        <f>G59</f>
        <v>1165</v>
      </c>
      <c r="H58" s="27"/>
      <c r="I58" s="27"/>
    </row>
    <row r="59" spans="1:9" ht="26.25" customHeight="1" x14ac:dyDescent="0.25">
      <c r="A59" s="38"/>
      <c r="B59" s="48"/>
      <c r="C59" s="39" t="s">
        <v>122</v>
      </c>
      <c r="D59" s="39" t="s">
        <v>127</v>
      </c>
      <c r="E59" s="37">
        <v>0</v>
      </c>
      <c r="F59" s="37">
        <v>1165</v>
      </c>
      <c r="G59" s="37">
        <v>1165</v>
      </c>
      <c r="H59" s="27"/>
      <c r="I59" s="27"/>
    </row>
    <row r="60" spans="1:9" ht="16.5" customHeight="1" x14ac:dyDescent="0.25">
      <c r="A60" s="44">
        <v>4</v>
      </c>
      <c r="B60" s="44"/>
      <c r="C60" s="44"/>
      <c r="D60" s="45" t="s">
        <v>47</v>
      </c>
      <c r="E60" s="29">
        <f>SUM(E61)</f>
        <v>67593</v>
      </c>
      <c r="F60" s="30">
        <f t="shared" ref="F60:F66" si="0">G60-E60</f>
        <v>-7182</v>
      </c>
      <c r="G60" s="30">
        <f>G61</f>
        <v>60411</v>
      </c>
      <c r="H60" s="27"/>
      <c r="I60" s="27"/>
    </row>
    <row r="61" spans="1:9" ht="16.5" customHeight="1" x14ac:dyDescent="0.25">
      <c r="A61" s="31"/>
      <c r="B61" s="28">
        <v>42</v>
      </c>
      <c r="C61" s="28"/>
      <c r="D61" s="53" t="s">
        <v>49</v>
      </c>
      <c r="E61" s="29">
        <f>SUM(E62:E66)</f>
        <v>67593</v>
      </c>
      <c r="F61" s="30">
        <f t="shared" si="0"/>
        <v>-7182</v>
      </c>
      <c r="G61" s="30">
        <f>SUM(G62:G66)</f>
        <v>60411</v>
      </c>
      <c r="H61" s="27"/>
      <c r="I61" s="27"/>
    </row>
    <row r="62" spans="1:9" ht="13.5" customHeight="1" x14ac:dyDescent="0.25">
      <c r="A62" s="31"/>
      <c r="B62" s="31"/>
      <c r="C62" s="39" t="s">
        <v>118</v>
      </c>
      <c r="D62" s="32" t="s">
        <v>107</v>
      </c>
      <c r="E62" s="37">
        <v>11821</v>
      </c>
      <c r="F62" s="37">
        <f t="shared" si="0"/>
        <v>0</v>
      </c>
      <c r="G62" s="37">
        <v>11821</v>
      </c>
      <c r="H62" s="27"/>
      <c r="I62" s="27"/>
    </row>
    <row r="63" spans="1:9" ht="16.5" customHeight="1" x14ac:dyDescent="0.25">
      <c r="A63" s="31"/>
      <c r="B63" s="31"/>
      <c r="C63" s="39" t="s">
        <v>119</v>
      </c>
      <c r="D63" s="42" t="s">
        <v>96</v>
      </c>
      <c r="E63" s="37">
        <v>3997</v>
      </c>
      <c r="F63" s="37">
        <f t="shared" si="0"/>
        <v>3650</v>
      </c>
      <c r="G63" s="37">
        <v>7647</v>
      </c>
      <c r="H63" s="27"/>
      <c r="I63" s="27"/>
    </row>
    <row r="64" spans="1:9" ht="15" customHeight="1" x14ac:dyDescent="0.25">
      <c r="A64" s="31"/>
      <c r="B64" s="31"/>
      <c r="C64" s="39" t="s">
        <v>120</v>
      </c>
      <c r="D64" s="42" t="s">
        <v>99</v>
      </c>
      <c r="E64" s="37">
        <v>36777</v>
      </c>
      <c r="F64" s="37">
        <f t="shared" si="0"/>
        <v>0</v>
      </c>
      <c r="G64" s="37">
        <v>36777</v>
      </c>
      <c r="H64" s="27"/>
      <c r="I64" s="27"/>
    </row>
    <row r="65" spans="1:7" x14ac:dyDescent="0.25">
      <c r="A65" s="31"/>
      <c r="B65" s="31"/>
      <c r="C65" s="39" t="s">
        <v>122</v>
      </c>
      <c r="D65" s="32" t="s">
        <v>93</v>
      </c>
      <c r="E65" s="37">
        <v>12874</v>
      </c>
      <c r="F65" s="37">
        <f t="shared" si="0"/>
        <v>-11832</v>
      </c>
      <c r="G65" s="37">
        <v>1042</v>
      </c>
    </row>
    <row r="66" spans="1:7" x14ac:dyDescent="0.25">
      <c r="A66" s="31"/>
      <c r="B66" s="31"/>
      <c r="C66" s="39" t="s">
        <v>123</v>
      </c>
      <c r="D66" s="42" t="s">
        <v>104</v>
      </c>
      <c r="E66" s="37">
        <v>2124</v>
      </c>
      <c r="F66" s="37">
        <f t="shared" si="0"/>
        <v>1000</v>
      </c>
      <c r="G66" s="37">
        <v>3124</v>
      </c>
    </row>
  </sheetData>
  <mergeCells count="3">
    <mergeCell ref="A3:I3"/>
    <mergeCell ref="A5:I5"/>
    <mergeCell ref="A26:I26"/>
  </mergeCells>
  <pageMargins left="0.7" right="0.7" top="0.75" bottom="0.75" header="0.3" footer="0.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0FB2-B271-4D09-A6E3-D217296B0218}">
  <dimension ref="A1:F12"/>
  <sheetViews>
    <sheetView workbookViewId="0">
      <selection activeCell="D10" sqref="D10"/>
    </sheetView>
  </sheetViews>
  <sheetFormatPr defaultRowHeight="15" x14ac:dyDescent="0.25"/>
  <cols>
    <col min="1" max="1" width="18" customWidth="1"/>
    <col min="2" max="2" width="20.42578125" customWidth="1"/>
    <col min="3" max="3" width="21.42578125" customWidth="1"/>
    <col min="4" max="4" width="19.5703125" customWidth="1"/>
  </cols>
  <sheetData>
    <row r="1" spans="1:6" ht="18" x14ac:dyDescent="0.25">
      <c r="A1" s="21"/>
      <c r="B1" s="101" t="s">
        <v>162</v>
      </c>
      <c r="C1" s="21"/>
      <c r="D1" s="21"/>
      <c r="E1" s="23"/>
      <c r="F1" s="23"/>
    </row>
    <row r="2" spans="1:6" ht="18" x14ac:dyDescent="0.25">
      <c r="A2" s="21"/>
      <c r="B2" s="101"/>
      <c r="C2" s="21"/>
      <c r="D2" s="21"/>
      <c r="E2" s="23"/>
      <c r="F2" s="23"/>
    </row>
    <row r="3" spans="1:6" x14ac:dyDescent="0.25">
      <c r="A3" s="142" t="s">
        <v>163</v>
      </c>
      <c r="B3" s="169"/>
      <c r="C3" s="169"/>
      <c r="D3" s="169"/>
      <c r="E3" s="169"/>
      <c r="F3" s="169"/>
    </row>
    <row r="4" spans="1:6" x14ac:dyDescent="0.25">
      <c r="A4" s="102"/>
      <c r="B4" s="103"/>
      <c r="C4" s="103"/>
      <c r="D4" s="103"/>
      <c r="E4" s="103"/>
      <c r="F4" s="103"/>
    </row>
    <row r="5" spans="1:6" ht="25.5" x14ac:dyDescent="0.25">
      <c r="A5" s="24" t="s">
        <v>164</v>
      </c>
      <c r="B5" s="24" t="s">
        <v>87</v>
      </c>
      <c r="C5" s="24" t="s">
        <v>88</v>
      </c>
      <c r="D5" s="24" t="s">
        <v>89</v>
      </c>
      <c r="E5" s="23"/>
      <c r="F5" s="23"/>
    </row>
    <row r="6" spans="1:6" x14ac:dyDescent="0.25">
      <c r="A6" s="28" t="s">
        <v>165</v>
      </c>
      <c r="B6" s="104">
        <f>B8</f>
        <v>2105373</v>
      </c>
      <c r="C6" s="104">
        <f>C8</f>
        <v>-135958</v>
      </c>
      <c r="D6" s="104">
        <f>D8</f>
        <v>1969415</v>
      </c>
      <c r="E6" s="27"/>
      <c r="F6" s="27"/>
    </row>
    <row r="7" spans="1:6" x14ac:dyDescent="0.25">
      <c r="A7" s="28"/>
      <c r="B7" s="104"/>
      <c r="C7" s="104"/>
      <c r="D7" s="104"/>
      <c r="E7" s="27"/>
      <c r="F7" s="27"/>
    </row>
    <row r="8" spans="1:6" x14ac:dyDescent="0.25">
      <c r="A8" s="28" t="s">
        <v>166</v>
      </c>
      <c r="B8" s="104">
        <f>SUM(B9:B10)</f>
        <v>2105373</v>
      </c>
      <c r="C8" s="104">
        <f>SUM(C9:C10)</f>
        <v>-135958</v>
      </c>
      <c r="D8" s="104">
        <f>SUM(D9:D10)</f>
        <v>1969415</v>
      </c>
      <c r="E8" s="27"/>
      <c r="F8" s="27"/>
    </row>
    <row r="9" spans="1:6" ht="25.5" customHeight="1" x14ac:dyDescent="0.25">
      <c r="A9" s="105" t="s">
        <v>167</v>
      </c>
      <c r="B9" s="106">
        <v>1599352</v>
      </c>
      <c r="C9" s="106">
        <f>D9-B9</f>
        <v>-61160</v>
      </c>
      <c r="D9" s="106">
        <v>1538192</v>
      </c>
      <c r="E9" s="27"/>
      <c r="F9" s="27"/>
    </row>
    <row r="10" spans="1:6" ht="42.75" customHeight="1" x14ac:dyDescent="0.25">
      <c r="A10" s="107" t="s">
        <v>168</v>
      </c>
      <c r="B10" s="108">
        <v>506021</v>
      </c>
      <c r="C10" s="108">
        <f>D10-B10</f>
        <v>-74798</v>
      </c>
      <c r="D10" s="108">
        <v>431223</v>
      </c>
      <c r="E10" s="27"/>
      <c r="F10" s="27"/>
    </row>
    <row r="11" spans="1:6" x14ac:dyDescent="0.25">
      <c r="A11" s="28"/>
      <c r="B11" s="106"/>
      <c r="C11" s="106"/>
      <c r="D11" s="106"/>
      <c r="E11" s="27"/>
      <c r="F11" s="27"/>
    </row>
    <row r="12" spans="1:6" x14ac:dyDescent="0.25">
      <c r="A12" s="32"/>
      <c r="B12" s="106"/>
      <c r="C12" s="109"/>
      <c r="D12" s="109"/>
      <c r="E12" s="27"/>
      <c r="F12" s="27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POSEBNI DIO</vt:lpstr>
      <vt:lpstr>SAŽETAK</vt:lpstr>
      <vt:lpstr>PRENESENI VIŠAK-MANJAK</vt:lpstr>
      <vt:lpstr>RAČUN PRIHODA I RASHODA</vt:lpstr>
      <vt:lpstr>RASHODI - FUNKCIJSKA KLASIFIK.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2023-12-07T12:44:07Z</cp:lastPrinted>
  <dcterms:modified xsi:type="dcterms:W3CDTF">2023-12-07T13:19:29Z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